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showInkAnnotation="0" defaultThemeVersion="124226"/>
  <mc:AlternateContent xmlns:mc="http://schemas.openxmlformats.org/markup-compatibility/2006">
    <mc:Choice Requires="x15">
      <x15ac:absPath xmlns:x15ac="http://schemas.microsoft.com/office/spreadsheetml/2010/11/ac" url="/Users/masanobuaoki/Desktop/南関東ブロック予選会/要項/1次要項/"/>
    </mc:Choice>
  </mc:AlternateContent>
  <xr:revisionPtr revIDLastSave="0" documentId="13_ncr:1_{986F09E3-ABA0-B847-9BF2-DACE87B86A9B}" xr6:coauthVersionLast="47" xr6:coauthVersionMax="47" xr10:uidLastSave="{00000000-0000-0000-0000-000000000000}"/>
  <bookViews>
    <workbookView xWindow="5200" yWindow="920" windowWidth="24360" windowHeight="17400" tabRatio="867" xr2:uid="{00000000-000D-0000-FFFF-FFFF00000000}"/>
  </bookViews>
  <sheets>
    <sheet name="様式 A-2" sheetId="7" r:id="rId1"/>
    <sheet name="様式 B-1（男子）" sheetId="2" r:id="rId2"/>
    <sheet name="様式 B-1（女子）" sheetId="15" r:id="rId3"/>
    <sheet name="様式 C-2" sheetId="4" r:id="rId4"/>
    <sheet name="様式 WA-2（集計作業用）" sheetId="5" r:id="rId5"/>
    <sheet name="必要なし" sheetId="9" r:id="rId6"/>
  </sheets>
  <definedNames>
    <definedName name="_xlnm._FilterDatabase" localSheetId="2" hidden="1">'様式 B-1（女子）'!$A$7:$AI$129</definedName>
    <definedName name="_xlnm._FilterDatabase" localSheetId="1" hidden="1">'様式 B-1（男子）'!$A$7:$AI$129</definedName>
    <definedName name="_xlnm.Print_Area" localSheetId="5">必要なし!$A$11:$Y$35</definedName>
    <definedName name="_xlnm.Print_Area" localSheetId="0">'様式 A-2'!$A$1:$AQ$33</definedName>
    <definedName name="_xlnm.Print_Area" localSheetId="2">'様式 B-1（女子）'!$K$3:$AE$132</definedName>
    <definedName name="_xlnm.Print_Area" localSheetId="1">'様式 B-1（男子）'!$K$3:$AE$132</definedName>
    <definedName name="_xlnm.Print_Area" localSheetId="3">'様式 C-2'!$G$3:$V$16</definedName>
    <definedName name="_xlnm.Print_Titles" localSheetId="2">'様式 B-1（女子）'!$3:$7</definedName>
    <definedName name="_xlnm.Print_Titles" localSheetId="1">'様式 B-1（男子）'!$3:$7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 l="1"/>
  <c r="D18" i="7"/>
  <c r="U8" i="15"/>
  <c r="R133" i="15"/>
  <c r="R132" i="15"/>
  <c r="P132" i="15"/>
  <c r="Z18" i="7" s="1"/>
  <c r="AE131" i="15"/>
  <c r="AD131" i="15"/>
  <c r="AC131" i="15"/>
  <c r="AA131" i="15"/>
  <c r="Z131" i="15"/>
  <c r="Y131" i="15"/>
  <c r="X131" i="15"/>
  <c r="R131" i="15"/>
  <c r="P131" i="15"/>
  <c r="M131" i="15"/>
  <c r="L131" i="15"/>
  <c r="AG129" i="15"/>
  <c r="AI129" i="15" s="1"/>
  <c r="U129" i="15"/>
  <c r="J129" i="15"/>
  <c r="I129" i="15"/>
  <c r="G129" i="15"/>
  <c r="F129" i="15"/>
  <c r="D129" i="15"/>
  <c r="C129" i="15"/>
  <c r="A129" i="15"/>
  <c r="AG128" i="15"/>
  <c r="AH128" i="15" s="1"/>
  <c r="U128" i="15"/>
  <c r="J128" i="15"/>
  <c r="I128" i="15"/>
  <c r="G128" i="15"/>
  <c r="F128" i="15"/>
  <c r="D128" i="15"/>
  <c r="C128" i="15"/>
  <c r="A128" i="15"/>
  <c r="AH127" i="15"/>
  <c r="AG127" i="15"/>
  <c r="AI127" i="15" s="1"/>
  <c r="U127" i="15"/>
  <c r="J127" i="15"/>
  <c r="I127" i="15"/>
  <c r="G127" i="15"/>
  <c r="F127" i="15"/>
  <c r="D127" i="15"/>
  <c r="C127" i="15"/>
  <c r="A127" i="15"/>
  <c r="AG126" i="15"/>
  <c r="AI126" i="15" s="1"/>
  <c r="U126" i="15"/>
  <c r="J126" i="15"/>
  <c r="I126" i="15"/>
  <c r="G126" i="15"/>
  <c r="F126" i="15"/>
  <c r="D126" i="15"/>
  <c r="C126" i="15"/>
  <c r="A126" i="15"/>
  <c r="AG125" i="15"/>
  <c r="AH125" i="15" s="1"/>
  <c r="U125" i="15"/>
  <c r="J125" i="15"/>
  <c r="I125" i="15"/>
  <c r="G125" i="15"/>
  <c r="F125" i="15"/>
  <c r="D125" i="15"/>
  <c r="C125" i="15"/>
  <c r="A125" i="15"/>
  <c r="AG124" i="15"/>
  <c r="AI124" i="15" s="1"/>
  <c r="U124" i="15"/>
  <c r="J124" i="15"/>
  <c r="I124" i="15"/>
  <c r="G124" i="15"/>
  <c r="F124" i="15"/>
  <c r="D124" i="15"/>
  <c r="C124" i="15"/>
  <c r="A124" i="15"/>
  <c r="AG123" i="15"/>
  <c r="AI123" i="15" s="1"/>
  <c r="U123" i="15"/>
  <c r="J123" i="15"/>
  <c r="I123" i="15"/>
  <c r="G123" i="15"/>
  <c r="F123" i="15"/>
  <c r="D123" i="15"/>
  <c r="C123" i="15"/>
  <c r="A123" i="15"/>
  <c r="AG122" i="15"/>
  <c r="AI122" i="15" s="1"/>
  <c r="U122" i="15"/>
  <c r="J122" i="15"/>
  <c r="I122" i="15"/>
  <c r="G122" i="15"/>
  <c r="F122" i="15"/>
  <c r="D122" i="15"/>
  <c r="C122" i="15"/>
  <c r="A122" i="15"/>
  <c r="AG121" i="15"/>
  <c r="AI121" i="15" s="1"/>
  <c r="U121" i="15"/>
  <c r="J121" i="15"/>
  <c r="I121" i="15"/>
  <c r="G121" i="15"/>
  <c r="F121" i="15"/>
  <c r="D121" i="15"/>
  <c r="C121" i="15"/>
  <c r="A121" i="15"/>
  <c r="AG120" i="15"/>
  <c r="AI120" i="15" s="1"/>
  <c r="U120" i="15"/>
  <c r="J120" i="15"/>
  <c r="I120" i="15"/>
  <c r="G120" i="15"/>
  <c r="F120" i="15"/>
  <c r="D120" i="15"/>
  <c r="C120" i="15"/>
  <c r="A120" i="15"/>
  <c r="AG119" i="15"/>
  <c r="AH119" i="15" s="1"/>
  <c r="U119" i="15"/>
  <c r="J119" i="15"/>
  <c r="I119" i="15"/>
  <c r="G119" i="15"/>
  <c r="F119" i="15"/>
  <c r="D119" i="15"/>
  <c r="C119" i="15"/>
  <c r="A119" i="15"/>
  <c r="AH118" i="15"/>
  <c r="AG118" i="15"/>
  <c r="AI118" i="15" s="1"/>
  <c r="U118" i="15"/>
  <c r="J118" i="15"/>
  <c r="I118" i="15"/>
  <c r="G118" i="15"/>
  <c r="F118" i="15"/>
  <c r="D118" i="15"/>
  <c r="C118" i="15"/>
  <c r="A118" i="15"/>
  <c r="AG117" i="15"/>
  <c r="AI117" i="15" s="1"/>
  <c r="U117" i="15"/>
  <c r="J117" i="15"/>
  <c r="I117" i="15"/>
  <c r="G117" i="15"/>
  <c r="F117" i="15"/>
  <c r="D117" i="15"/>
  <c r="C117" i="15"/>
  <c r="A117" i="15"/>
  <c r="AI116" i="15"/>
  <c r="AG116" i="15"/>
  <c r="AH116" i="15" s="1"/>
  <c r="U116" i="15"/>
  <c r="J116" i="15"/>
  <c r="I116" i="15"/>
  <c r="G116" i="15"/>
  <c r="F116" i="15"/>
  <c r="D116" i="15"/>
  <c r="C116" i="15"/>
  <c r="A116" i="15"/>
  <c r="AG115" i="15"/>
  <c r="AI115" i="15" s="1"/>
  <c r="U115" i="15"/>
  <c r="J115" i="15"/>
  <c r="I115" i="15"/>
  <c r="G115" i="15"/>
  <c r="F115" i="15"/>
  <c r="D115" i="15"/>
  <c r="C115" i="15"/>
  <c r="A115" i="15"/>
  <c r="AH114" i="15"/>
  <c r="AG114" i="15"/>
  <c r="AI114" i="15" s="1"/>
  <c r="U114" i="15"/>
  <c r="J114" i="15"/>
  <c r="I114" i="15"/>
  <c r="G114" i="15"/>
  <c r="F114" i="15"/>
  <c r="D114" i="15"/>
  <c r="C114" i="15"/>
  <c r="A114" i="15"/>
  <c r="AG113" i="15"/>
  <c r="AH113" i="15" s="1"/>
  <c r="U113" i="15"/>
  <c r="J113" i="15"/>
  <c r="I113" i="15"/>
  <c r="G113" i="15"/>
  <c r="F113" i="15"/>
  <c r="D113" i="15"/>
  <c r="C113" i="15"/>
  <c r="A113" i="15"/>
  <c r="AG112" i="15"/>
  <c r="AI112" i="15" s="1"/>
  <c r="U112" i="15"/>
  <c r="J112" i="15"/>
  <c r="I112" i="15"/>
  <c r="G112" i="15"/>
  <c r="F112" i="15"/>
  <c r="D112" i="15"/>
  <c r="C112" i="15"/>
  <c r="A112" i="15"/>
  <c r="AG111" i="15"/>
  <c r="AI111" i="15" s="1"/>
  <c r="U111" i="15"/>
  <c r="J111" i="15"/>
  <c r="I111" i="15"/>
  <c r="G111" i="15"/>
  <c r="F111" i="15"/>
  <c r="D111" i="15"/>
  <c r="C111" i="15"/>
  <c r="A111" i="15"/>
  <c r="AH110" i="15"/>
  <c r="AG110" i="15"/>
  <c r="AI110" i="15" s="1"/>
  <c r="U110" i="15"/>
  <c r="J110" i="15"/>
  <c r="I110" i="15"/>
  <c r="G110" i="15"/>
  <c r="F110" i="15"/>
  <c r="D110" i="15"/>
  <c r="C110" i="15"/>
  <c r="A110" i="15"/>
  <c r="AG109" i="15"/>
  <c r="AI109" i="15" s="1"/>
  <c r="U109" i="15"/>
  <c r="J109" i="15"/>
  <c r="I109" i="15"/>
  <c r="G109" i="15"/>
  <c r="F109" i="15"/>
  <c r="D109" i="15"/>
  <c r="C109" i="15"/>
  <c r="A109" i="15"/>
  <c r="AG108" i="15"/>
  <c r="AI108" i="15" s="1"/>
  <c r="U108" i="15"/>
  <c r="J108" i="15"/>
  <c r="I108" i="15"/>
  <c r="G108" i="15"/>
  <c r="F108" i="15"/>
  <c r="D108" i="15"/>
  <c r="C108" i="15"/>
  <c r="A108" i="15"/>
  <c r="AG107" i="15"/>
  <c r="AH107" i="15" s="1"/>
  <c r="U107" i="15"/>
  <c r="J107" i="15"/>
  <c r="I107" i="15"/>
  <c r="G107" i="15"/>
  <c r="F107" i="15"/>
  <c r="D107" i="15"/>
  <c r="C107" i="15"/>
  <c r="A107" i="15"/>
  <c r="AG106" i="15"/>
  <c r="AI106" i="15" s="1"/>
  <c r="U106" i="15"/>
  <c r="J106" i="15"/>
  <c r="I106" i="15"/>
  <c r="G106" i="15"/>
  <c r="F106" i="15"/>
  <c r="D106" i="15"/>
  <c r="C106" i="15"/>
  <c r="A106" i="15"/>
  <c r="AG105" i="15"/>
  <c r="AI105" i="15" s="1"/>
  <c r="U105" i="15"/>
  <c r="J105" i="15"/>
  <c r="I105" i="15"/>
  <c r="G105" i="15"/>
  <c r="F105" i="15"/>
  <c r="D105" i="15"/>
  <c r="C105" i="15"/>
  <c r="A105" i="15"/>
  <c r="AI104" i="15"/>
  <c r="AG104" i="15"/>
  <c r="AH104" i="15" s="1"/>
  <c r="U104" i="15"/>
  <c r="J104" i="15"/>
  <c r="I104" i="15"/>
  <c r="G104" i="15"/>
  <c r="F104" i="15"/>
  <c r="D104" i="15"/>
  <c r="C104" i="15"/>
  <c r="A104" i="15"/>
  <c r="AG103" i="15"/>
  <c r="AI103" i="15" s="1"/>
  <c r="U103" i="15"/>
  <c r="J103" i="15"/>
  <c r="I103" i="15"/>
  <c r="G103" i="15"/>
  <c r="F103" i="15"/>
  <c r="D103" i="15"/>
  <c r="C103" i="15"/>
  <c r="A103" i="15"/>
  <c r="AH102" i="15"/>
  <c r="AG102" i="15"/>
  <c r="AI102" i="15" s="1"/>
  <c r="U102" i="15"/>
  <c r="J102" i="15"/>
  <c r="I102" i="15"/>
  <c r="G102" i="15"/>
  <c r="F102" i="15"/>
  <c r="D102" i="15"/>
  <c r="C102" i="15"/>
  <c r="A102" i="15"/>
  <c r="AG101" i="15"/>
  <c r="AH101" i="15" s="1"/>
  <c r="U101" i="15"/>
  <c r="J101" i="15"/>
  <c r="I101" i="15"/>
  <c r="G101" i="15"/>
  <c r="F101" i="15"/>
  <c r="D101" i="15"/>
  <c r="C101" i="15"/>
  <c r="A101" i="15"/>
  <c r="AG100" i="15"/>
  <c r="AI100" i="15" s="1"/>
  <c r="U100" i="15"/>
  <c r="J100" i="15"/>
  <c r="I100" i="15"/>
  <c r="G100" i="15"/>
  <c r="F100" i="15"/>
  <c r="D100" i="15"/>
  <c r="C100" i="15"/>
  <c r="A100" i="15"/>
  <c r="AI99" i="15"/>
  <c r="AG99" i="15"/>
  <c r="AH99" i="15" s="1"/>
  <c r="U99" i="15"/>
  <c r="J99" i="15"/>
  <c r="I99" i="15"/>
  <c r="G99" i="15"/>
  <c r="F99" i="15"/>
  <c r="D99" i="15"/>
  <c r="C99" i="15"/>
  <c r="A99" i="15"/>
  <c r="AH98" i="15"/>
  <c r="AG98" i="15"/>
  <c r="AI98" i="15" s="1"/>
  <c r="U98" i="15"/>
  <c r="J98" i="15"/>
  <c r="I98" i="15"/>
  <c r="G98" i="15"/>
  <c r="F98" i="15"/>
  <c r="D98" i="15"/>
  <c r="C98" i="15"/>
  <c r="A98" i="15"/>
  <c r="AG97" i="15"/>
  <c r="AI97" i="15" s="1"/>
  <c r="U97" i="15"/>
  <c r="J97" i="15"/>
  <c r="I97" i="15"/>
  <c r="G97" i="15"/>
  <c r="F97" i="15"/>
  <c r="D97" i="15"/>
  <c r="C97" i="15"/>
  <c r="A97" i="15"/>
  <c r="AG96" i="15"/>
  <c r="AI96" i="15" s="1"/>
  <c r="U96" i="15"/>
  <c r="J96" i="15"/>
  <c r="I96" i="15"/>
  <c r="G96" i="15"/>
  <c r="F96" i="15"/>
  <c r="D96" i="15"/>
  <c r="C96" i="15"/>
  <c r="A96" i="15"/>
  <c r="AG95" i="15"/>
  <c r="AH95" i="15" s="1"/>
  <c r="U95" i="15"/>
  <c r="J95" i="15"/>
  <c r="I95" i="15"/>
  <c r="G95" i="15"/>
  <c r="F95" i="15"/>
  <c r="D95" i="15"/>
  <c r="C95" i="15"/>
  <c r="A95" i="15"/>
  <c r="AG94" i="15"/>
  <c r="AI94" i="15" s="1"/>
  <c r="U94" i="15"/>
  <c r="J94" i="15"/>
  <c r="I94" i="15"/>
  <c r="G94" i="15"/>
  <c r="F94" i="15"/>
  <c r="D94" i="15"/>
  <c r="C94" i="15"/>
  <c r="A94" i="15"/>
  <c r="AG93" i="15"/>
  <c r="AI93" i="15" s="1"/>
  <c r="U93" i="15"/>
  <c r="J93" i="15"/>
  <c r="I93" i="15"/>
  <c r="G93" i="15"/>
  <c r="F93" i="15"/>
  <c r="D93" i="15"/>
  <c r="C93" i="15"/>
  <c r="A93" i="15"/>
  <c r="AG92" i="15"/>
  <c r="AI92" i="15" s="1"/>
  <c r="U92" i="15"/>
  <c r="J92" i="15"/>
  <c r="I92" i="15"/>
  <c r="G92" i="15"/>
  <c r="F92" i="15"/>
  <c r="D92" i="15"/>
  <c r="C92" i="15"/>
  <c r="A92" i="15"/>
  <c r="AG91" i="15"/>
  <c r="AH91" i="15" s="1"/>
  <c r="U91" i="15"/>
  <c r="J91" i="15"/>
  <c r="I91" i="15"/>
  <c r="G91" i="15"/>
  <c r="F91" i="15"/>
  <c r="D91" i="15"/>
  <c r="C91" i="15"/>
  <c r="A91" i="15"/>
  <c r="AG90" i="15"/>
  <c r="AI90" i="15" s="1"/>
  <c r="U90" i="15"/>
  <c r="J90" i="15"/>
  <c r="I90" i="15"/>
  <c r="G90" i="15"/>
  <c r="F90" i="15"/>
  <c r="D90" i="15"/>
  <c r="C90" i="15"/>
  <c r="A90" i="15"/>
  <c r="AG89" i="15"/>
  <c r="AH89" i="15" s="1"/>
  <c r="U89" i="15"/>
  <c r="J89" i="15"/>
  <c r="I89" i="15"/>
  <c r="G89" i="15"/>
  <c r="F89" i="15"/>
  <c r="D89" i="15"/>
  <c r="C89" i="15"/>
  <c r="A89" i="15"/>
  <c r="AI88" i="15"/>
  <c r="AG88" i="15"/>
  <c r="AH88" i="15" s="1"/>
  <c r="U88" i="15"/>
  <c r="J88" i="15"/>
  <c r="I88" i="15"/>
  <c r="G88" i="15"/>
  <c r="F88" i="15"/>
  <c r="D88" i="15"/>
  <c r="C88" i="15"/>
  <c r="A88" i="15"/>
  <c r="AI87" i="15"/>
  <c r="AH87" i="15"/>
  <c r="AG87" i="15"/>
  <c r="U87" i="15"/>
  <c r="J87" i="15"/>
  <c r="I87" i="15"/>
  <c r="G87" i="15"/>
  <c r="F87" i="15"/>
  <c r="D87" i="15"/>
  <c r="C87" i="15"/>
  <c r="A87" i="15"/>
  <c r="AG86" i="15"/>
  <c r="AI86" i="15" s="1"/>
  <c r="U86" i="15"/>
  <c r="J86" i="15"/>
  <c r="I86" i="15"/>
  <c r="G86" i="15"/>
  <c r="F86" i="15"/>
  <c r="D86" i="15"/>
  <c r="C86" i="15"/>
  <c r="A86" i="15"/>
  <c r="AG85" i="15"/>
  <c r="AI85" i="15" s="1"/>
  <c r="U85" i="15"/>
  <c r="J85" i="15"/>
  <c r="I85" i="15"/>
  <c r="G85" i="15"/>
  <c r="F85" i="15"/>
  <c r="D85" i="15"/>
  <c r="C85" i="15"/>
  <c r="A85" i="15"/>
  <c r="AG84" i="15"/>
  <c r="AI84" i="15" s="1"/>
  <c r="U84" i="15"/>
  <c r="J84" i="15"/>
  <c r="I84" i="15"/>
  <c r="G84" i="15"/>
  <c r="F84" i="15"/>
  <c r="D84" i="15"/>
  <c r="C84" i="15"/>
  <c r="A84" i="15"/>
  <c r="AG83" i="15"/>
  <c r="AH83" i="15" s="1"/>
  <c r="U83" i="15"/>
  <c r="J83" i="15"/>
  <c r="I83" i="15"/>
  <c r="G83" i="15"/>
  <c r="F83" i="15"/>
  <c r="D83" i="15"/>
  <c r="C83" i="15"/>
  <c r="A83" i="15"/>
  <c r="AI82" i="15"/>
  <c r="AG82" i="15"/>
  <c r="AH82" i="15" s="1"/>
  <c r="U82" i="15"/>
  <c r="J82" i="15"/>
  <c r="I82" i="15"/>
  <c r="G82" i="15"/>
  <c r="F82" i="15"/>
  <c r="D82" i="15"/>
  <c r="C82" i="15"/>
  <c r="A82" i="15"/>
  <c r="AG81" i="15"/>
  <c r="AI81" i="15" s="1"/>
  <c r="U81" i="15"/>
  <c r="J81" i="15"/>
  <c r="I81" i="15"/>
  <c r="G81" i="15"/>
  <c r="F81" i="15"/>
  <c r="D81" i="15"/>
  <c r="C81" i="15"/>
  <c r="A81" i="15"/>
  <c r="AG80" i="15"/>
  <c r="AH80" i="15" s="1"/>
  <c r="U80" i="15"/>
  <c r="J80" i="15"/>
  <c r="I80" i="15"/>
  <c r="G80" i="15"/>
  <c r="F80" i="15"/>
  <c r="D80" i="15"/>
  <c r="C80" i="15"/>
  <c r="A80" i="15"/>
  <c r="AH79" i="15"/>
  <c r="AG79" i="15"/>
  <c r="AI79" i="15" s="1"/>
  <c r="U79" i="15"/>
  <c r="J79" i="15"/>
  <c r="I79" i="15"/>
  <c r="G79" i="15"/>
  <c r="F79" i="15"/>
  <c r="D79" i="15"/>
  <c r="C79" i="15"/>
  <c r="A79" i="15"/>
  <c r="AG78" i="15"/>
  <c r="AI78" i="15" s="1"/>
  <c r="U78" i="15"/>
  <c r="J78" i="15"/>
  <c r="I78" i="15"/>
  <c r="G78" i="15"/>
  <c r="F78" i="15"/>
  <c r="D78" i="15"/>
  <c r="C78" i="15"/>
  <c r="A78" i="15"/>
  <c r="AG77" i="15"/>
  <c r="AH77" i="15" s="1"/>
  <c r="U77" i="15"/>
  <c r="J77" i="15"/>
  <c r="I77" i="15"/>
  <c r="G77" i="15"/>
  <c r="F77" i="15"/>
  <c r="D77" i="15"/>
  <c r="C77" i="15"/>
  <c r="A77" i="15"/>
  <c r="AI76" i="15"/>
  <c r="AG76" i="15"/>
  <c r="AH76" i="15" s="1"/>
  <c r="U76" i="15"/>
  <c r="J76" i="15"/>
  <c r="I76" i="15"/>
  <c r="G76" i="15"/>
  <c r="F76" i="15"/>
  <c r="D76" i="15"/>
  <c r="C76" i="15"/>
  <c r="A76" i="15"/>
  <c r="AI75" i="15"/>
  <c r="AH75" i="15"/>
  <c r="AG75" i="15"/>
  <c r="U75" i="15"/>
  <c r="J75" i="15"/>
  <c r="I75" i="15"/>
  <c r="G75" i="15"/>
  <c r="F75" i="15"/>
  <c r="D75" i="15"/>
  <c r="C75" i="15"/>
  <c r="A75" i="15"/>
  <c r="AG74" i="15"/>
  <c r="AI74" i="15" s="1"/>
  <c r="U74" i="15"/>
  <c r="J74" i="15"/>
  <c r="I74" i="15"/>
  <c r="G74" i="15"/>
  <c r="F74" i="15"/>
  <c r="D74" i="15"/>
  <c r="C74" i="15"/>
  <c r="A74" i="15"/>
  <c r="AG73" i="15"/>
  <c r="AI73" i="15" s="1"/>
  <c r="U73" i="15"/>
  <c r="J73" i="15"/>
  <c r="I73" i="15"/>
  <c r="G73" i="15"/>
  <c r="F73" i="15"/>
  <c r="D73" i="15"/>
  <c r="C73" i="15"/>
  <c r="A73" i="15"/>
  <c r="AG72" i="15"/>
  <c r="AI72" i="15" s="1"/>
  <c r="U72" i="15"/>
  <c r="J72" i="15"/>
  <c r="I72" i="15"/>
  <c r="G72" i="15"/>
  <c r="F72" i="15"/>
  <c r="D72" i="15"/>
  <c r="C72" i="15"/>
  <c r="A72" i="15"/>
  <c r="AI71" i="15"/>
  <c r="AG71" i="15"/>
  <c r="AH71" i="15" s="1"/>
  <c r="U71" i="15"/>
  <c r="J71" i="15"/>
  <c r="I71" i="15"/>
  <c r="G71" i="15"/>
  <c r="F71" i="15"/>
  <c r="D71" i="15"/>
  <c r="C71" i="15"/>
  <c r="A71" i="15"/>
  <c r="AI70" i="15"/>
  <c r="AH70" i="15"/>
  <c r="AG70" i="15"/>
  <c r="U70" i="15"/>
  <c r="J70" i="15"/>
  <c r="I70" i="15"/>
  <c r="G70" i="15"/>
  <c r="F70" i="15"/>
  <c r="D70" i="15"/>
  <c r="C70" i="15"/>
  <c r="A70" i="15"/>
  <c r="AG69" i="15"/>
  <c r="AI69" i="15" s="1"/>
  <c r="U69" i="15"/>
  <c r="J69" i="15"/>
  <c r="I69" i="15"/>
  <c r="G69" i="15"/>
  <c r="F69" i="15"/>
  <c r="D69" i="15"/>
  <c r="C69" i="15"/>
  <c r="A69" i="15"/>
  <c r="AG68" i="15"/>
  <c r="AI68" i="15" s="1"/>
  <c r="U68" i="15"/>
  <c r="J68" i="15"/>
  <c r="I68" i="15"/>
  <c r="G68" i="15"/>
  <c r="F68" i="15"/>
  <c r="D68" i="15"/>
  <c r="C68" i="15"/>
  <c r="A68" i="15"/>
  <c r="AG67" i="15"/>
  <c r="AI67" i="15" s="1"/>
  <c r="U67" i="15"/>
  <c r="J67" i="15"/>
  <c r="I67" i="15"/>
  <c r="G67" i="15"/>
  <c r="F67" i="15"/>
  <c r="D67" i="15"/>
  <c r="C67" i="15"/>
  <c r="A67" i="15"/>
  <c r="AG66" i="15"/>
  <c r="AI66" i="15" s="1"/>
  <c r="U66" i="15"/>
  <c r="J66" i="15"/>
  <c r="I66" i="15"/>
  <c r="G66" i="15"/>
  <c r="F66" i="15"/>
  <c r="D66" i="15"/>
  <c r="C66" i="15"/>
  <c r="A66" i="15"/>
  <c r="AG65" i="15"/>
  <c r="AH65" i="15" s="1"/>
  <c r="U65" i="15"/>
  <c r="J65" i="15"/>
  <c r="I65" i="15"/>
  <c r="G65" i="15"/>
  <c r="F65" i="15"/>
  <c r="D65" i="15"/>
  <c r="C65" i="15"/>
  <c r="A65" i="15"/>
  <c r="AG64" i="15"/>
  <c r="AH64" i="15" s="1"/>
  <c r="U64" i="15"/>
  <c r="J64" i="15"/>
  <c r="I64" i="15"/>
  <c r="G64" i="15"/>
  <c r="F64" i="15"/>
  <c r="D64" i="15"/>
  <c r="C64" i="15"/>
  <c r="A64" i="15"/>
  <c r="AG63" i="15"/>
  <c r="AH63" i="15" s="1"/>
  <c r="U63" i="15"/>
  <c r="J63" i="15"/>
  <c r="I63" i="15"/>
  <c r="G63" i="15"/>
  <c r="F63" i="15"/>
  <c r="D63" i="15"/>
  <c r="C63" i="15"/>
  <c r="A63" i="15"/>
  <c r="AG62" i="15"/>
  <c r="AI62" i="15" s="1"/>
  <c r="U62" i="15"/>
  <c r="J62" i="15"/>
  <c r="I62" i="15"/>
  <c r="G62" i="15"/>
  <c r="F62" i="15"/>
  <c r="D62" i="15"/>
  <c r="C62" i="15"/>
  <c r="A62" i="15"/>
  <c r="AG61" i="15"/>
  <c r="AI61" i="15" s="1"/>
  <c r="U61" i="15"/>
  <c r="J61" i="15"/>
  <c r="I61" i="15"/>
  <c r="G61" i="15"/>
  <c r="F61" i="15"/>
  <c r="D61" i="15"/>
  <c r="C61" i="15"/>
  <c r="A61" i="15"/>
  <c r="AG60" i="15"/>
  <c r="AI60" i="15" s="1"/>
  <c r="U60" i="15"/>
  <c r="J60" i="15"/>
  <c r="I60" i="15"/>
  <c r="G60" i="15"/>
  <c r="F60" i="15"/>
  <c r="D60" i="15"/>
  <c r="C60" i="15"/>
  <c r="A60" i="15"/>
  <c r="AG59" i="15"/>
  <c r="AH59" i="15" s="1"/>
  <c r="U59" i="15"/>
  <c r="J59" i="15"/>
  <c r="I59" i="15"/>
  <c r="G59" i="15"/>
  <c r="F59" i="15"/>
  <c r="D59" i="15"/>
  <c r="C59" i="15"/>
  <c r="A59" i="15"/>
  <c r="AG58" i="15"/>
  <c r="AH58" i="15" s="1"/>
  <c r="U58" i="15"/>
  <c r="J58" i="15"/>
  <c r="I58" i="15"/>
  <c r="G58" i="15"/>
  <c r="F58" i="15"/>
  <c r="D58" i="15"/>
  <c r="C58" i="15"/>
  <c r="A58" i="15"/>
  <c r="AG57" i="15"/>
  <c r="AI57" i="15" s="1"/>
  <c r="U57" i="15"/>
  <c r="J57" i="15"/>
  <c r="I57" i="15"/>
  <c r="G57" i="15"/>
  <c r="F57" i="15"/>
  <c r="D57" i="15"/>
  <c r="C57" i="15"/>
  <c r="A57" i="15"/>
  <c r="AG56" i="15"/>
  <c r="AI56" i="15" s="1"/>
  <c r="U56" i="15"/>
  <c r="J56" i="15"/>
  <c r="I56" i="15"/>
  <c r="G56" i="15"/>
  <c r="F56" i="15"/>
  <c r="D56" i="15"/>
  <c r="C56" i="15"/>
  <c r="A56" i="15"/>
  <c r="AG55" i="15"/>
  <c r="AI55" i="15" s="1"/>
  <c r="U55" i="15"/>
  <c r="J55" i="15"/>
  <c r="I55" i="15"/>
  <c r="G55" i="15"/>
  <c r="F55" i="15"/>
  <c r="D55" i="15"/>
  <c r="C55" i="15"/>
  <c r="A55" i="15"/>
  <c r="AG54" i="15"/>
  <c r="AI54" i="15" s="1"/>
  <c r="U54" i="15"/>
  <c r="J54" i="15"/>
  <c r="I54" i="15"/>
  <c r="G54" i="15"/>
  <c r="F54" i="15"/>
  <c r="D54" i="15"/>
  <c r="C54" i="15"/>
  <c r="A54" i="15"/>
  <c r="AG53" i="15"/>
  <c r="AH53" i="15" s="1"/>
  <c r="U53" i="15"/>
  <c r="J53" i="15"/>
  <c r="I53" i="15"/>
  <c r="G53" i="15"/>
  <c r="F53" i="15"/>
  <c r="D53" i="15"/>
  <c r="C53" i="15"/>
  <c r="A53" i="15"/>
  <c r="AI52" i="15"/>
  <c r="AH52" i="15"/>
  <c r="AG52" i="15"/>
  <c r="U52" i="15"/>
  <c r="J52" i="15"/>
  <c r="I52" i="15"/>
  <c r="G52" i="15"/>
  <c r="F52" i="15"/>
  <c r="D52" i="15"/>
  <c r="C52" i="15"/>
  <c r="A52" i="15"/>
  <c r="AG51" i="15"/>
  <c r="AI51" i="15" s="1"/>
  <c r="U51" i="15"/>
  <c r="J51" i="15"/>
  <c r="I51" i="15"/>
  <c r="G51" i="15"/>
  <c r="F51" i="15"/>
  <c r="D51" i="15"/>
  <c r="C51" i="15"/>
  <c r="A51" i="15"/>
  <c r="AG50" i="15"/>
  <c r="AI50" i="15" s="1"/>
  <c r="U50" i="15"/>
  <c r="J50" i="15"/>
  <c r="I50" i="15"/>
  <c r="G50" i="15"/>
  <c r="F50" i="15"/>
  <c r="D50" i="15"/>
  <c r="C50" i="15"/>
  <c r="A50" i="15"/>
  <c r="AG49" i="15"/>
  <c r="AI49" i="15" s="1"/>
  <c r="U49" i="15"/>
  <c r="J49" i="15"/>
  <c r="I49" i="15"/>
  <c r="G49" i="15"/>
  <c r="F49" i="15"/>
  <c r="D49" i="15"/>
  <c r="C49" i="15"/>
  <c r="A49" i="15"/>
  <c r="AG48" i="15"/>
  <c r="AI48" i="15" s="1"/>
  <c r="U48" i="15"/>
  <c r="J48" i="15"/>
  <c r="I48" i="15"/>
  <c r="G48" i="15"/>
  <c r="F48" i="15"/>
  <c r="D48" i="15"/>
  <c r="C48" i="15"/>
  <c r="A48" i="15"/>
  <c r="AG47" i="15"/>
  <c r="AH47" i="15" s="1"/>
  <c r="U47" i="15"/>
  <c r="J47" i="15"/>
  <c r="I47" i="15"/>
  <c r="G47" i="15"/>
  <c r="F47" i="15"/>
  <c r="D47" i="15"/>
  <c r="C47" i="15"/>
  <c r="A47" i="15"/>
  <c r="AI46" i="15"/>
  <c r="AH46" i="15"/>
  <c r="AG46" i="15"/>
  <c r="U46" i="15"/>
  <c r="J46" i="15"/>
  <c r="I46" i="15"/>
  <c r="G46" i="15"/>
  <c r="F46" i="15"/>
  <c r="D46" i="15"/>
  <c r="C46" i="15"/>
  <c r="A46" i="15"/>
  <c r="AG45" i="15"/>
  <c r="AI45" i="15" s="1"/>
  <c r="U45" i="15"/>
  <c r="J45" i="15"/>
  <c r="I45" i="15"/>
  <c r="G45" i="15"/>
  <c r="F45" i="15"/>
  <c r="D45" i="15"/>
  <c r="C45" i="15"/>
  <c r="A45" i="15"/>
  <c r="AG44" i="15"/>
  <c r="AI44" i="15" s="1"/>
  <c r="U44" i="15"/>
  <c r="J44" i="15"/>
  <c r="I44" i="15"/>
  <c r="G44" i="15"/>
  <c r="F44" i="15"/>
  <c r="D44" i="15"/>
  <c r="C44" i="15"/>
  <c r="A44" i="15"/>
  <c r="AG43" i="15"/>
  <c r="AI43" i="15" s="1"/>
  <c r="U43" i="15"/>
  <c r="J43" i="15"/>
  <c r="I43" i="15"/>
  <c r="G43" i="15"/>
  <c r="F43" i="15"/>
  <c r="D43" i="15"/>
  <c r="C43" i="15"/>
  <c r="A43" i="15"/>
  <c r="AG42" i="15"/>
  <c r="AI42" i="15" s="1"/>
  <c r="U42" i="15"/>
  <c r="J42" i="15"/>
  <c r="I42" i="15"/>
  <c r="G42" i="15"/>
  <c r="F42" i="15"/>
  <c r="D42" i="15"/>
  <c r="C42" i="15"/>
  <c r="A42" i="15"/>
  <c r="AG41" i="15"/>
  <c r="AH41" i="15" s="1"/>
  <c r="U41" i="15"/>
  <c r="J41" i="15"/>
  <c r="I41" i="15"/>
  <c r="G41" i="15"/>
  <c r="F41" i="15"/>
  <c r="D41" i="15"/>
  <c r="C41" i="15"/>
  <c r="A41" i="15"/>
  <c r="AG40" i="15"/>
  <c r="AI40" i="15" s="1"/>
  <c r="U40" i="15"/>
  <c r="J40" i="15"/>
  <c r="I40" i="15"/>
  <c r="G40" i="15"/>
  <c r="F40" i="15"/>
  <c r="D40" i="15"/>
  <c r="C40" i="15"/>
  <c r="A40" i="15"/>
  <c r="AG39" i="15"/>
  <c r="AI39" i="15" s="1"/>
  <c r="U39" i="15"/>
  <c r="J39" i="15"/>
  <c r="I39" i="15"/>
  <c r="G39" i="15"/>
  <c r="F39" i="15"/>
  <c r="D39" i="15"/>
  <c r="C39" i="15"/>
  <c r="A39" i="15"/>
  <c r="AG38" i="15"/>
  <c r="AI38" i="15" s="1"/>
  <c r="U38" i="15"/>
  <c r="J38" i="15"/>
  <c r="I38" i="15"/>
  <c r="G38" i="15"/>
  <c r="F38" i="15"/>
  <c r="D38" i="15"/>
  <c r="C38" i="15"/>
  <c r="A38" i="15"/>
  <c r="AG37" i="15"/>
  <c r="AI37" i="15" s="1"/>
  <c r="U37" i="15"/>
  <c r="J37" i="15"/>
  <c r="I37" i="15"/>
  <c r="G37" i="15"/>
  <c r="F37" i="15"/>
  <c r="D37" i="15"/>
  <c r="C37" i="15"/>
  <c r="A37" i="15"/>
  <c r="AG36" i="15"/>
  <c r="AI36" i="15" s="1"/>
  <c r="U36" i="15"/>
  <c r="J36" i="15"/>
  <c r="I36" i="15"/>
  <c r="G36" i="15"/>
  <c r="F36" i="15"/>
  <c r="D36" i="15"/>
  <c r="C36" i="15"/>
  <c r="A36" i="15"/>
  <c r="AI35" i="15"/>
  <c r="AG35" i="15"/>
  <c r="AH35" i="15" s="1"/>
  <c r="U35" i="15"/>
  <c r="J35" i="15"/>
  <c r="I35" i="15"/>
  <c r="G35" i="15"/>
  <c r="F35" i="15"/>
  <c r="D35" i="15"/>
  <c r="C35" i="15"/>
  <c r="A35" i="15"/>
  <c r="AG34" i="15"/>
  <c r="AI34" i="15" s="1"/>
  <c r="U34" i="15"/>
  <c r="J34" i="15"/>
  <c r="I34" i="15"/>
  <c r="G34" i="15"/>
  <c r="F34" i="15"/>
  <c r="D34" i="15"/>
  <c r="C34" i="15"/>
  <c r="A34" i="15"/>
  <c r="AG33" i="15"/>
  <c r="AI33" i="15" s="1"/>
  <c r="U33" i="15"/>
  <c r="J33" i="15"/>
  <c r="I33" i="15"/>
  <c r="G33" i="15"/>
  <c r="F33" i="15"/>
  <c r="D33" i="15"/>
  <c r="C33" i="15"/>
  <c r="A33" i="15"/>
  <c r="AG32" i="15"/>
  <c r="AI32" i="15" s="1"/>
  <c r="U32" i="15"/>
  <c r="J32" i="15"/>
  <c r="I32" i="15"/>
  <c r="G32" i="15"/>
  <c r="F32" i="15"/>
  <c r="D32" i="15"/>
  <c r="C32" i="15"/>
  <c r="A32" i="15"/>
  <c r="AG31" i="15"/>
  <c r="AI31" i="15" s="1"/>
  <c r="U31" i="15"/>
  <c r="J31" i="15"/>
  <c r="I31" i="15"/>
  <c r="G31" i="15"/>
  <c r="F31" i="15"/>
  <c r="D31" i="15"/>
  <c r="C31" i="15"/>
  <c r="A31" i="15"/>
  <c r="AG30" i="15"/>
  <c r="AI30" i="15" s="1"/>
  <c r="U30" i="15"/>
  <c r="J30" i="15"/>
  <c r="I30" i="15"/>
  <c r="G30" i="15"/>
  <c r="F30" i="15"/>
  <c r="D30" i="15"/>
  <c r="C30" i="15"/>
  <c r="A30" i="15"/>
  <c r="AG29" i="15"/>
  <c r="AH29" i="15" s="1"/>
  <c r="U29" i="15"/>
  <c r="J29" i="15"/>
  <c r="I29" i="15"/>
  <c r="G29" i="15"/>
  <c r="F29" i="15"/>
  <c r="D29" i="15"/>
  <c r="C29" i="15"/>
  <c r="A29" i="15"/>
  <c r="AG28" i="15"/>
  <c r="AI28" i="15" s="1"/>
  <c r="U28" i="15"/>
  <c r="J28" i="15"/>
  <c r="I28" i="15"/>
  <c r="G28" i="15"/>
  <c r="F28" i="15"/>
  <c r="D28" i="15"/>
  <c r="C28" i="15"/>
  <c r="A28" i="15"/>
  <c r="AG27" i="15"/>
  <c r="AI27" i="15" s="1"/>
  <c r="U27" i="15"/>
  <c r="J27" i="15"/>
  <c r="I27" i="15"/>
  <c r="G27" i="15"/>
  <c r="F27" i="15"/>
  <c r="D27" i="15"/>
  <c r="C27" i="15"/>
  <c r="A27" i="15"/>
  <c r="AG26" i="15"/>
  <c r="AI26" i="15" s="1"/>
  <c r="U26" i="15"/>
  <c r="J26" i="15"/>
  <c r="I26" i="15"/>
  <c r="G26" i="15"/>
  <c r="F26" i="15"/>
  <c r="D26" i="15"/>
  <c r="C26" i="15"/>
  <c r="A26" i="15"/>
  <c r="AG25" i="15"/>
  <c r="AI25" i="15" s="1"/>
  <c r="U25" i="15"/>
  <c r="J25" i="15"/>
  <c r="I25" i="15"/>
  <c r="G25" i="15"/>
  <c r="F25" i="15"/>
  <c r="D25" i="15"/>
  <c r="C25" i="15"/>
  <c r="A25" i="15"/>
  <c r="AG24" i="15"/>
  <c r="AI24" i="15" s="1"/>
  <c r="U24" i="15"/>
  <c r="J24" i="15"/>
  <c r="I24" i="15"/>
  <c r="G24" i="15"/>
  <c r="F24" i="15"/>
  <c r="D24" i="15"/>
  <c r="C24" i="15"/>
  <c r="A24" i="15"/>
  <c r="AG23" i="15"/>
  <c r="AH23" i="15" s="1"/>
  <c r="U23" i="15"/>
  <c r="J23" i="15"/>
  <c r="I23" i="15"/>
  <c r="G23" i="15"/>
  <c r="F23" i="15"/>
  <c r="D23" i="15"/>
  <c r="C23" i="15"/>
  <c r="A23" i="15"/>
  <c r="AG22" i="15"/>
  <c r="AI22" i="15" s="1"/>
  <c r="U22" i="15"/>
  <c r="J22" i="15"/>
  <c r="I22" i="15"/>
  <c r="G22" i="15"/>
  <c r="F22" i="15"/>
  <c r="D22" i="15"/>
  <c r="C22" i="15"/>
  <c r="A22" i="15"/>
  <c r="AG21" i="15"/>
  <c r="AI21" i="15" s="1"/>
  <c r="U21" i="15"/>
  <c r="J21" i="15"/>
  <c r="I21" i="15"/>
  <c r="G21" i="15"/>
  <c r="F21" i="15"/>
  <c r="D21" i="15"/>
  <c r="C21" i="15"/>
  <c r="A21" i="15"/>
  <c r="AG20" i="15"/>
  <c r="AI20" i="15" s="1"/>
  <c r="U20" i="15"/>
  <c r="J20" i="15"/>
  <c r="I20" i="15"/>
  <c r="G20" i="15"/>
  <c r="F20" i="15"/>
  <c r="D20" i="15"/>
  <c r="C20" i="15"/>
  <c r="A20" i="15"/>
  <c r="AH19" i="15"/>
  <c r="AG19" i="15"/>
  <c r="AI19" i="15" s="1"/>
  <c r="U19" i="15"/>
  <c r="J19" i="15"/>
  <c r="I19" i="15"/>
  <c r="G19" i="15"/>
  <c r="F19" i="15"/>
  <c r="D19" i="15"/>
  <c r="C19" i="15"/>
  <c r="A19" i="15"/>
  <c r="AG18" i="15"/>
  <c r="AI18" i="15" s="1"/>
  <c r="U18" i="15"/>
  <c r="J18" i="15"/>
  <c r="I18" i="15"/>
  <c r="G18" i="15"/>
  <c r="F18" i="15"/>
  <c r="D18" i="15"/>
  <c r="C18" i="15"/>
  <c r="A18" i="15"/>
  <c r="AG17" i="15"/>
  <c r="AH17" i="15" s="1"/>
  <c r="U17" i="15"/>
  <c r="J17" i="15"/>
  <c r="I17" i="15"/>
  <c r="G17" i="15"/>
  <c r="F17" i="15"/>
  <c r="D17" i="15"/>
  <c r="C17" i="15"/>
  <c r="A17" i="15"/>
  <c r="AG16" i="15"/>
  <c r="AH16" i="15" s="1"/>
  <c r="U16" i="15"/>
  <c r="J16" i="15"/>
  <c r="I16" i="15"/>
  <c r="G16" i="15"/>
  <c r="F16" i="15"/>
  <c r="D16" i="15"/>
  <c r="C16" i="15"/>
  <c r="A16" i="15"/>
  <c r="AG15" i="15"/>
  <c r="AI15" i="15" s="1"/>
  <c r="U15" i="15"/>
  <c r="J15" i="15"/>
  <c r="I15" i="15"/>
  <c r="G15" i="15"/>
  <c r="F15" i="15"/>
  <c r="D15" i="15"/>
  <c r="C15" i="15"/>
  <c r="A15" i="15"/>
  <c r="AG14" i="15"/>
  <c r="AI14" i="15" s="1"/>
  <c r="U14" i="15"/>
  <c r="J14" i="15"/>
  <c r="I14" i="15"/>
  <c r="G14" i="15"/>
  <c r="F14" i="15"/>
  <c r="D14" i="15"/>
  <c r="C14" i="15"/>
  <c r="A14" i="15"/>
  <c r="AG13" i="15"/>
  <c r="AI13" i="15" s="1"/>
  <c r="U13" i="15"/>
  <c r="J13" i="15"/>
  <c r="I13" i="15"/>
  <c r="G13" i="15"/>
  <c r="F13" i="15"/>
  <c r="D13" i="15"/>
  <c r="C13" i="15"/>
  <c r="A13" i="15"/>
  <c r="AG12" i="15"/>
  <c r="AI12" i="15" s="1"/>
  <c r="U12" i="15"/>
  <c r="J12" i="15"/>
  <c r="I12" i="15"/>
  <c r="G12" i="15"/>
  <c r="F12" i="15"/>
  <c r="D12" i="15"/>
  <c r="C12" i="15"/>
  <c r="A12" i="15"/>
  <c r="AG11" i="15"/>
  <c r="AH11" i="15" s="1"/>
  <c r="U11" i="15"/>
  <c r="J11" i="15"/>
  <c r="I11" i="15"/>
  <c r="G11" i="15"/>
  <c r="F11" i="15"/>
  <c r="D11" i="15"/>
  <c r="C11" i="15"/>
  <c r="A11" i="15"/>
  <c r="AG10" i="15"/>
  <c r="AI10" i="15" s="1"/>
  <c r="U10" i="15"/>
  <c r="J10" i="15"/>
  <c r="I10" i="15"/>
  <c r="G10" i="15"/>
  <c r="F10" i="15"/>
  <c r="D10" i="15"/>
  <c r="C10" i="15"/>
  <c r="A10" i="15"/>
  <c r="AG9" i="15"/>
  <c r="AH9" i="15" s="1"/>
  <c r="U9" i="15"/>
  <c r="I9" i="15"/>
  <c r="D9" i="15"/>
  <c r="C9" i="15"/>
  <c r="AG8" i="15"/>
  <c r="AH8" i="15" s="1"/>
  <c r="I8" i="15"/>
  <c r="D8" i="15"/>
  <c r="C8" i="15"/>
  <c r="X4" i="15"/>
  <c r="K4" i="15"/>
  <c r="X3" i="15"/>
  <c r="P3" i="7"/>
  <c r="J16" i="4"/>
  <c r="K16" i="4"/>
  <c r="L16" i="4"/>
  <c r="I16" i="4"/>
  <c r="W8" i="7"/>
  <c r="W7" i="7"/>
  <c r="G18" i="7" l="1"/>
  <c r="AI23" i="15"/>
  <c r="AH34" i="15"/>
  <c r="AH40" i="15"/>
  <c r="AH51" i="15"/>
  <c r="AH68" i="15"/>
  <c r="AI80" i="15"/>
  <c r="AH39" i="15"/>
  <c r="AH67" i="15"/>
  <c r="AH86" i="15"/>
  <c r="AH27" i="15"/>
  <c r="AH56" i="15"/>
  <c r="AI107" i="15"/>
  <c r="AI16" i="15"/>
  <c r="AH38" i="15"/>
  <c r="AH44" i="15"/>
  <c r="AH106" i="15"/>
  <c r="AH28" i="15"/>
  <c r="AH50" i="15"/>
  <c r="AH10" i="15"/>
  <c r="AH32" i="15"/>
  <c r="AH55" i="15"/>
  <c r="AI95" i="15"/>
  <c r="AI58" i="15"/>
  <c r="AI63" i="15"/>
  <c r="AI91" i="15"/>
  <c r="AH22" i="15"/>
  <c r="AI11" i="15"/>
  <c r="AH26" i="15"/>
  <c r="AH43" i="15"/>
  <c r="AI83" i="15"/>
  <c r="AH94" i="15"/>
  <c r="AH115" i="15"/>
  <c r="AH15" i="15"/>
  <c r="AH20" i="15"/>
  <c r="AH14" i="15"/>
  <c r="AH31" i="15"/>
  <c r="AI59" i="15"/>
  <c r="AI64" i="15"/>
  <c r="AH92" i="15"/>
  <c r="AH103" i="15"/>
  <c r="AI47" i="15"/>
  <c r="AI119" i="15"/>
  <c r="AI128" i="15"/>
  <c r="AI8" i="15"/>
  <c r="AI9" i="15"/>
  <c r="AI17" i="15"/>
  <c r="AI29" i="15"/>
  <c r="AI41" i="15"/>
  <c r="AI53" i="15"/>
  <c r="AI65" i="15"/>
  <c r="AI77" i="15"/>
  <c r="AI89" i="15"/>
  <c r="AH100" i="15"/>
  <c r="AI101" i="15"/>
  <c r="AH112" i="15"/>
  <c r="AI113" i="15"/>
  <c r="AH124" i="15"/>
  <c r="AI125" i="15"/>
  <c r="AH111" i="15"/>
  <c r="AH123" i="15"/>
  <c r="AH62" i="15"/>
  <c r="AH74" i="15"/>
  <c r="AH122" i="15"/>
  <c r="AH13" i="15"/>
  <c r="AH25" i="15"/>
  <c r="AH37" i="15"/>
  <c r="AH49" i="15"/>
  <c r="AH61" i="15"/>
  <c r="AH73" i="15"/>
  <c r="AH85" i="15"/>
  <c r="AH97" i="15"/>
  <c r="AH109" i="15"/>
  <c r="AH121" i="15"/>
  <c r="AH12" i="15"/>
  <c r="AH24" i="15"/>
  <c r="AH36" i="15"/>
  <c r="AH48" i="15"/>
  <c r="AH60" i="15"/>
  <c r="AH72" i="15"/>
  <c r="AH84" i="15"/>
  <c r="AH96" i="15"/>
  <c r="AH108" i="15"/>
  <c r="AH120" i="15"/>
  <c r="AH21" i="15"/>
  <c r="AH33" i="15"/>
  <c r="AH45" i="15"/>
  <c r="AH57" i="15"/>
  <c r="AH69" i="15"/>
  <c r="AH81" i="15"/>
  <c r="AH93" i="15"/>
  <c r="AH105" i="15"/>
  <c r="AH117" i="15"/>
  <c r="AH129" i="15"/>
  <c r="AH18" i="15"/>
  <c r="AH30" i="15"/>
  <c r="AH42" i="15"/>
  <c r="AH54" i="15"/>
  <c r="AH66" i="15"/>
  <c r="AH78" i="15"/>
  <c r="AH90" i="15"/>
  <c r="AH126" i="15"/>
  <c r="A7" i="5"/>
  <c r="BN7" i="5"/>
  <c r="BO7" i="5"/>
  <c r="BP7" i="5"/>
  <c r="BQ7" i="5"/>
  <c r="BR7" i="5"/>
  <c r="BM7" i="5"/>
  <c r="BT7" i="5"/>
  <c r="BU7" i="5"/>
  <c r="BV7" i="5"/>
  <c r="BS7" i="5"/>
  <c r="BX7" i="5"/>
  <c r="BY7" i="5"/>
  <c r="BZ7" i="5"/>
  <c r="BW7" i="5"/>
  <c r="CB7" i="5"/>
  <c r="CC7" i="5"/>
  <c r="CD7" i="5"/>
  <c r="CA7" i="5"/>
  <c r="CF7" i="5"/>
  <c r="CQ7" i="5"/>
  <c r="CG7" i="5"/>
  <c r="CH7" i="5"/>
  <c r="CI7" i="5"/>
  <c r="CJ7" i="5"/>
  <c r="CK7" i="5"/>
  <c r="CL7" i="5"/>
  <c r="CM7" i="5"/>
  <c r="CN7" i="5"/>
  <c r="CO7" i="5"/>
  <c r="CP7" i="5"/>
  <c r="CE7" i="5"/>
  <c r="AG7" i="5"/>
  <c r="AD7" i="5"/>
  <c r="AB7" i="5"/>
  <c r="AA7" i="5"/>
  <c r="M131" i="2"/>
  <c r="L131" i="2"/>
  <c r="Y7" i="5"/>
  <c r="X7" i="5"/>
  <c r="P132" i="2"/>
  <c r="V7" i="5" s="1"/>
  <c r="P131" i="2"/>
  <c r="Z17" i="7" l="1"/>
  <c r="Z23" i="7" s="1"/>
  <c r="G17" i="7"/>
  <c r="AI131" i="15"/>
  <c r="S18" i="7" s="1"/>
  <c r="AE21" i="7"/>
  <c r="AF21" i="7" s="1"/>
  <c r="AE20" i="7"/>
  <c r="AF20" i="7" s="1"/>
  <c r="AE19" i="7"/>
  <c r="AF19" i="7" s="1"/>
  <c r="AH7" i="5"/>
  <c r="AI7" i="5" s="1"/>
  <c r="AE7" i="5"/>
  <c r="AF7" i="5" s="1"/>
  <c r="AE18" i="7"/>
  <c r="AF18" i="7" s="1"/>
  <c r="U7" i="5" l="1"/>
  <c r="AE17" i="7"/>
  <c r="AV85" i="7"/>
  <c r="L21" i="7" l="1"/>
  <c r="L20" i="7"/>
  <c r="L19" i="7"/>
  <c r="L18" i="7"/>
  <c r="L17" i="7"/>
  <c r="AL7" i="5" l="1"/>
  <c r="B22" i="7"/>
  <c r="D22" i="7"/>
  <c r="J13" i="2" l="1"/>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AM3" i="7" l="1"/>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E1" i="9"/>
  <c r="B13" i="4"/>
  <c r="B14" i="4"/>
  <c r="B12" i="4"/>
  <c r="C31" i="9"/>
  <c r="K4" i="4"/>
  <c r="K3" i="4"/>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D7" i="5"/>
  <c r="B7" i="5"/>
  <c r="C7" i="5"/>
  <c r="X4" i="2"/>
  <c r="X3" i="2"/>
  <c r="G2" i="7"/>
  <c r="F7" i="5"/>
  <c r="E6" i="5"/>
  <c r="AC39" i="4"/>
  <c r="AC38" i="4"/>
  <c r="AA38" i="4"/>
  <c r="R132" i="2"/>
  <c r="R133" i="2"/>
  <c r="R131" i="2"/>
  <c r="X131" i="2"/>
  <c r="BG7" i="5" s="1"/>
  <c r="BE7" i="5"/>
  <c r="BD7" i="5"/>
  <c r="BC7" i="5"/>
  <c r="BB7" i="5"/>
  <c r="BA7" i="5"/>
  <c r="H13" i="9"/>
  <c r="Y131" i="2"/>
  <c r="BH7" i="5" s="1"/>
  <c r="Z131" i="2"/>
  <c r="BI7" i="5" s="1"/>
  <c r="AA131" i="2"/>
  <c r="BJ7" i="5" s="1"/>
  <c r="AC131" i="2"/>
  <c r="BK7" i="5" s="1"/>
  <c r="AD131" i="2"/>
  <c r="BL7" i="5" s="1"/>
  <c r="AE131" i="2"/>
  <c r="C8" i="2"/>
  <c r="AG129" i="2"/>
  <c r="AH129" i="2" s="1"/>
  <c r="AG128" i="2"/>
  <c r="AI128" i="2" s="1"/>
  <c r="AG127" i="2"/>
  <c r="AI127" i="2" s="1"/>
  <c r="AG126" i="2"/>
  <c r="AH126" i="2" s="1"/>
  <c r="AG125" i="2"/>
  <c r="AI125" i="2" s="1"/>
  <c r="AG124" i="2"/>
  <c r="AH124" i="2" s="1"/>
  <c r="AG123" i="2"/>
  <c r="AG122" i="2"/>
  <c r="AH122" i="2" s="1"/>
  <c r="AG121" i="2"/>
  <c r="AI121" i="2" s="1"/>
  <c r="AG120" i="2"/>
  <c r="AI120" i="2" s="1"/>
  <c r="AG119" i="2"/>
  <c r="AI119" i="2" s="1"/>
  <c r="AG118" i="2"/>
  <c r="AH118" i="2" s="1"/>
  <c r="AG117" i="2"/>
  <c r="AH117" i="2" s="1"/>
  <c r="AG116" i="2"/>
  <c r="AI116" i="2" s="1"/>
  <c r="AG115" i="2"/>
  <c r="AH115" i="2" s="1"/>
  <c r="AG114" i="2"/>
  <c r="AI114" i="2" s="1"/>
  <c r="AG113" i="2"/>
  <c r="AI113" i="2" s="1"/>
  <c r="AG112" i="2"/>
  <c r="AH112" i="2" s="1"/>
  <c r="AG111" i="2"/>
  <c r="AH111" i="2" s="1"/>
  <c r="AG110" i="2"/>
  <c r="AI110" i="2" s="1"/>
  <c r="AG109" i="2"/>
  <c r="AI109" i="2" s="1"/>
  <c r="AG108" i="2"/>
  <c r="AH108" i="2" s="1"/>
  <c r="AG107" i="2"/>
  <c r="AH107" i="2" s="1"/>
  <c r="AG106" i="2"/>
  <c r="AH106" i="2" s="1"/>
  <c r="AG105" i="2"/>
  <c r="AI105" i="2" s="1"/>
  <c r="AG104" i="2"/>
  <c r="AI104" i="2" s="1"/>
  <c r="AG103" i="2"/>
  <c r="AG102" i="2"/>
  <c r="AH102" i="2" s="1"/>
  <c r="AG101" i="2"/>
  <c r="AH101" i="2" s="1"/>
  <c r="AG100" i="2"/>
  <c r="AI100" i="2" s="1"/>
  <c r="AG99" i="2"/>
  <c r="AI99" i="2" s="1"/>
  <c r="AG98" i="2"/>
  <c r="AH98" i="2" s="1"/>
  <c r="AG97" i="2"/>
  <c r="AI97" i="2" s="1"/>
  <c r="AG96" i="2"/>
  <c r="AG95" i="2"/>
  <c r="AG94" i="2"/>
  <c r="AH94" i="2" s="1"/>
  <c r="AG93" i="2"/>
  <c r="AI93" i="2" s="1"/>
  <c r="AG92" i="2"/>
  <c r="AG91" i="2"/>
  <c r="AI91" i="2" s="1"/>
  <c r="AG90" i="2"/>
  <c r="AI90" i="2" s="1"/>
  <c r="AG89" i="2"/>
  <c r="AI89" i="2" s="1"/>
  <c r="AG88" i="2"/>
  <c r="AI88" i="2" s="1"/>
  <c r="AG87" i="2"/>
  <c r="AI87" i="2" s="1"/>
  <c r="AG86" i="2"/>
  <c r="AI86" i="2" s="1"/>
  <c r="AG85" i="2"/>
  <c r="AH85" i="2" s="1"/>
  <c r="AG84" i="2"/>
  <c r="AI84" i="2" s="1"/>
  <c r="AG83" i="2"/>
  <c r="AI83" i="2" s="1"/>
  <c r="AG82" i="2"/>
  <c r="AI82" i="2" s="1"/>
  <c r="AG81" i="2"/>
  <c r="AG80" i="2"/>
  <c r="AH80" i="2" s="1"/>
  <c r="AG79" i="2"/>
  <c r="AG78" i="2"/>
  <c r="AI78" i="2" s="1"/>
  <c r="AG77" i="2"/>
  <c r="AI77" i="2" s="1"/>
  <c r="AG76" i="2"/>
  <c r="AI76" i="2" s="1"/>
  <c r="AG75" i="2"/>
  <c r="AH75" i="2" s="1"/>
  <c r="AG74" i="2"/>
  <c r="AH74" i="2" s="1"/>
  <c r="AG73" i="2"/>
  <c r="AI73" i="2" s="1"/>
  <c r="AG72" i="2"/>
  <c r="AI72" i="2" s="1"/>
  <c r="AG71" i="2"/>
  <c r="AI71" i="2" s="1"/>
  <c r="AG70" i="2"/>
  <c r="AI70" i="2" s="1"/>
  <c r="AG69" i="2"/>
  <c r="AI69" i="2" s="1"/>
  <c r="AG68" i="2"/>
  <c r="AH68" i="2" s="1"/>
  <c r="AG67" i="2"/>
  <c r="AI67" i="2" s="1"/>
  <c r="AG66" i="2"/>
  <c r="AH66" i="2" s="1"/>
  <c r="AG65" i="2"/>
  <c r="AI65" i="2" s="1"/>
  <c r="AG64" i="2"/>
  <c r="AI64" i="2" s="1"/>
  <c r="AG63" i="2"/>
  <c r="AG62" i="2"/>
  <c r="AH62" i="2" s="1"/>
  <c r="AG61" i="2"/>
  <c r="AH61" i="2" s="1"/>
  <c r="AG60" i="2"/>
  <c r="AG59" i="2"/>
  <c r="AH59" i="2" s="1"/>
  <c r="AG58" i="2"/>
  <c r="AH58" i="2" s="1"/>
  <c r="AG57" i="2"/>
  <c r="AI57" i="2" s="1"/>
  <c r="AG56" i="2"/>
  <c r="AH56" i="2" s="1"/>
  <c r="AG55" i="2"/>
  <c r="AH55" i="2" s="1"/>
  <c r="AG54" i="2"/>
  <c r="AI54" i="2" s="1"/>
  <c r="AG53" i="2"/>
  <c r="AH53" i="2" s="1"/>
  <c r="AG52" i="2"/>
  <c r="AG51" i="2"/>
  <c r="AI51" i="2" s="1"/>
  <c r="AG50" i="2"/>
  <c r="AH50" i="2" s="1"/>
  <c r="AG49" i="2"/>
  <c r="AH49" i="2" s="1"/>
  <c r="AG48" i="2"/>
  <c r="AI48" i="2" s="1"/>
  <c r="AG47" i="2"/>
  <c r="AH47" i="2" s="1"/>
  <c r="AG46" i="2"/>
  <c r="AH46" i="2" s="1"/>
  <c r="AG45" i="2"/>
  <c r="AH45" i="2" s="1"/>
  <c r="AG44" i="2"/>
  <c r="AI44" i="2" s="1"/>
  <c r="AG43" i="2"/>
  <c r="AI43" i="2" s="1"/>
  <c r="AG42" i="2"/>
  <c r="AI42" i="2" s="1"/>
  <c r="AG41" i="2"/>
  <c r="AI41" i="2" s="1"/>
  <c r="AG40" i="2"/>
  <c r="AI40" i="2" s="1"/>
  <c r="AG39" i="2"/>
  <c r="AH39" i="2" s="1"/>
  <c r="AG38" i="2"/>
  <c r="AH38" i="2" s="1"/>
  <c r="AG37" i="2"/>
  <c r="AH37" i="2" s="1"/>
  <c r="AG36" i="2"/>
  <c r="AI36" i="2" s="1"/>
  <c r="AG35" i="2"/>
  <c r="AI35" i="2" s="1"/>
  <c r="AG34" i="2"/>
  <c r="AH34" i="2" s="1"/>
  <c r="AG33" i="2"/>
  <c r="AI33" i="2" s="1"/>
  <c r="AG32" i="2"/>
  <c r="AH32" i="2" s="1"/>
  <c r="AG31" i="2"/>
  <c r="AH31" i="2" s="1"/>
  <c r="AG30" i="2"/>
  <c r="AH30" i="2" s="1"/>
  <c r="AG29" i="2"/>
  <c r="AI29" i="2" s="1"/>
  <c r="AG28" i="2"/>
  <c r="AG27" i="2"/>
  <c r="AG26" i="2"/>
  <c r="AH26" i="2" s="1"/>
  <c r="AG25" i="2"/>
  <c r="AG24" i="2"/>
  <c r="AG23" i="2"/>
  <c r="AH23" i="2" s="1"/>
  <c r="AG22" i="2"/>
  <c r="AH22" i="2" s="1"/>
  <c r="AG21" i="2"/>
  <c r="AI21" i="2" s="1"/>
  <c r="AG20" i="2"/>
  <c r="AI20" i="2" s="1"/>
  <c r="AG19" i="2"/>
  <c r="AI19" i="2" s="1"/>
  <c r="AG18" i="2"/>
  <c r="AH18" i="2" s="1"/>
  <c r="AG17" i="2"/>
  <c r="AH17" i="2" s="1"/>
  <c r="AG16" i="2"/>
  <c r="AG15" i="2"/>
  <c r="AI15" i="2" s="1"/>
  <c r="AG14" i="2"/>
  <c r="AH14" i="2" s="1"/>
  <c r="AG13" i="2"/>
  <c r="AI13" i="2" s="1"/>
  <c r="AG12" i="2"/>
  <c r="AH12" i="2" s="1"/>
  <c r="AG11" i="2"/>
  <c r="AI11" i="2" s="1"/>
  <c r="AG10" i="2"/>
  <c r="AH10" i="2" s="1"/>
  <c r="AG9" i="2"/>
  <c r="AH9" i="2" s="1"/>
  <c r="AG8" i="2"/>
  <c r="AH8" i="2" s="1"/>
  <c r="A10" i="2"/>
  <c r="A12" i="4"/>
  <c r="A13" i="4"/>
  <c r="A14" i="4"/>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D89" i="2"/>
  <c r="C89" i="2"/>
  <c r="D88" i="2"/>
  <c r="C88" i="2"/>
  <c r="D87" i="2"/>
  <c r="C87" i="2"/>
  <c r="D86" i="2"/>
  <c r="C86" i="2"/>
  <c r="D85" i="2"/>
  <c r="C85" i="2"/>
  <c r="D84" i="2"/>
  <c r="C84" i="2"/>
  <c r="D83" i="2"/>
  <c r="C83" i="2"/>
  <c r="D82" i="2"/>
  <c r="C82" i="2"/>
  <c r="D81" i="2"/>
  <c r="C81" i="2"/>
  <c r="D80" i="2"/>
  <c r="C80" i="2"/>
  <c r="D79" i="2"/>
  <c r="C79" i="2"/>
  <c r="D78" i="2"/>
  <c r="C78" i="2"/>
  <c r="D77" i="2"/>
  <c r="C77" i="2"/>
  <c r="D76" i="2"/>
  <c r="C76" i="2"/>
  <c r="D75" i="2"/>
  <c r="C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56" i="2"/>
  <c r="C56" i="2"/>
  <c r="D55" i="2"/>
  <c r="C55" i="2"/>
  <c r="D54" i="2"/>
  <c r="C54" i="2"/>
  <c r="D53" i="2"/>
  <c r="C53" i="2"/>
  <c r="D52" i="2"/>
  <c r="C52" i="2"/>
  <c r="D51" i="2"/>
  <c r="C51" i="2"/>
  <c r="D50" i="2"/>
  <c r="C5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BF7" i="5"/>
  <c r="H4" i="4"/>
  <c r="H7" i="5"/>
  <c r="O7" i="5" s="1"/>
  <c r="G7" i="5"/>
  <c r="N7" i="5" s="1"/>
  <c r="K4" i="2"/>
  <c r="M1" i="7"/>
  <c r="C9" i="2"/>
  <c r="M7" i="5"/>
  <c r="T7" i="5" s="1"/>
  <c r="L7" i="5"/>
  <c r="S7" i="5" s="1"/>
  <c r="K7" i="5"/>
  <c r="R7" i="5" s="1"/>
  <c r="J7" i="5"/>
  <c r="Q7" i="5" s="1"/>
  <c r="I7" i="5"/>
  <c r="P7" i="5" s="1"/>
  <c r="AY7" i="5"/>
  <c r="AU7" i="5"/>
  <c r="D17" i="7"/>
  <c r="B17" i="7"/>
  <c r="U1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AX7" i="5"/>
  <c r="AV7" i="5"/>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AW7" i="5"/>
  <c r="AT7" i="5"/>
  <c r="AI47" i="2" l="1"/>
  <c r="AH119" i="2"/>
  <c r="AI14" i="2"/>
  <c r="U8" i="2"/>
  <c r="J11" i="2"/>
  <c r="J12" i="2"/>
  <c r="J10" i="2"/>
  <c r="I36" i="2"/>
  <c r="I68" i="2"/>
  <c r="I100" i="2"/>
  <c r="I37" i="2"/>
  <c r="I69" i="2"/>
  <c r="I101" i="2"/>
  <c r="I20" i="2"/>
  <c r="I52" i="2"/>
  <c r="I84" i="2"/>
  <c r="I116" i="2"/>
  <c r="I21" i="2"/>
  <c r="I53" i="2"/>
  <c r="I85" i="2"/>
  <c r="I117" i="2"/>
  <c r="I120" i="2"/>
  <c r="E14" i="4"/>
  <c r="E13" i="4"/>
  <c r="E12" i="4"/>
  <c r="E7" i="5"/>
  <c r="I22" i="2"/>
  <c r="I38" i="2"/>
  <c r="I54" i="2"/>
  <c r="I70" i="2"/>
  <c r="I86" i="2"/>
  <c r="I102" i="2"/>
  <c r="I118" i="2"/>
  <c r="I19" i="2"/>
  <c r="I35" i="2"/>
  <c r="I51" i="2"/>
  <c r="I67" i="2"/>
  <c r="I83" i="2"/>
  <c r="I99" i="2"/>
  <c r="I115" i="2"/>
  <c r="I8" i="2"/>
  <c r="I9" i="2"/>
  <c r="I57" i="2"/>
  <c r="I89" i="2"/>
  <c r="I121" i="2"/>
  <c r="I10" i="2"/>
  <c r="I26" i="2"/>
  <c r="I42" i="2"/>
  <c r="I58" i="2"/>
  <c r="I74" i="2"/>
  <c r="I90" i="2"/>
  <c r="I106" i="2"/>
  <c r="I122" i="2"/>
  <c r="I25" i="2"/>
  <c r="I73" i="2"/>
  <c r="I11" i="2"/>
  <c r="I27" i="2"/>
  <c r="I43" i="2"/>
  <c r="I59" i="2"/>
  <c r="I75" i="2"/>
  <c r="I91" i="2"/>
  <c r="I107" i="2"/>
  <c r="I123" i="2"/>
  <c r="I13" i="2"/>
  <c r="I29" i="2"/>
  <c r="I45" i="2"/>
  <c r="I61" i="2"/>
  <c r="I77" i="2"/>
  <c r="I93" i="2"/>
  <c r="I109" i="2"/>
  <c r="I125" i="2"/>
  <c r="I14" i="2"/>
  <c r="I30" i="2"/>
  <c r="I46" i="2"/>
  <c r="I62" i="2"/>
  <c r="I78" i="2"/>
  <c r="I94" i="2"/>
  <c r="I110" i="2"/>
  <c r="I126" i="2"/>
  <c r="I41" i="2"/>
  <c r="I105" i="2"/>
  <c r="I12" i="2"/>
  <c r="I28" i="2"/>
  <c r="I44" i="2"/>
  <c r="I60" i="2"/>
  <c r="I76" i="2"/>
  <c r="I92" i="2"/>
  <c r="I108" i="2"/>
  <c r="I124" i="2"/>
  <c r="I15" i="2"/>
  <c r="I31" i="2"/>
  <c r="I47" i="2"/>
  <c r="I63" i="2"/>
  <c r="I79" i="2"/>
  <c r="I95" i="2"/>
  <c r="I111" i="2"/>
  <c r="I127" i="2"/>
  <c r="I16" i="2"/>
  <c r="I32" i="2"/>
  <c r="I48" i="2"/>
  <c r="I64" i="2"/>
  <c r="I80" i="2"/>
  <c r="I96" i="2"/>
  <c r="I112" i="2"/>
  <c r="I128" i="2"/>
  <c r="I17" i="2"/>
  <c r="I33" i="2"/>
  <c r="I49" i="2"/>
  <c r="I65" i="2"/>
  <c r="I81" i="2"/>
  <c r="I97" i="2"/>
  <c r="I113" i="2"/>
  <c r="I129" i="2"/>
  <c r="I18" i="2"/>
  <c r="I34" i="2"/>
  <c r="I50" i="2"/>
  <c r="I66" i="2"/>
  <c r="I82" i="2"/>
  <c r="I98" i="2"/>
  <c r="I114" i="2"/>
  <c r="I23" i="2"/>
  <c r="I39" i="2"/>
  <c r="I55" i="2"/>
  <c r="I71" i="2"/>
  <c r="I87" i="2"/>
  <c r="I103" i="2"/>
  <c r="I119" i="2"/>
  <c r="I24" i="2"/>
  <c r="I40" i="2"/>
  <c r="I56" i="2"/>
  <c r="I72" i="2"/>
  <c r="I88" i="2"/>
  <c r="I104" i="2"/>
  <c r="AH54" i="2"/>
  <c r="AI94" i="2"/>
  <c r="AH43" i="2"/>
  <c r="AI85" i="2"/>
  <c r="AH41" i="2"/>
  <c r="AI49" i="2"/>
  <c r="AH100" i="2"/>
  <c r="AI112" i="2"/>
  <c r="AH121" i="2"/>
  <c r="AH125" i="2"/>
  <c r="AI9" i="2"/>
  <c r="AH48" i="2"/>
  <c r="AH128" i="2"/>
  <c r="AI68" i="2"/>
  <c r="AI61" i="2"/>
  <c r="AH72" i="2"/>
  <c r="AH35" i="2"/>
  <c r="AI98" i="2"/>
  <c r="AH91" i="2"/>
  <c r="AI46" i="2"/>
  <c r="AH64" i="2"/>
  <c r="AI107" i="2"/>
  <c r="AH57" i="2"/>
  <c r="AH114" i="2"/>
  <c r="AH99" i="2"/>
  <c r="AH65" i="2"/>
  <c r="AH76" i="2"/>
  <c r="AI37" i="2"/>
  <c r="AH71" i="2"/>
  <c r="AH90" i="2"/>
  <c r="AH97" i="2"/>
  <c r="AI124" i="2"/>
  <c r="AH127" i="2"/>
  <c r="AI50" i="2"/>
  <c r="AI38" i="2"/>
  <c r="AI118" i="2"/>
  <c r="AI53" i="2"/>
  <c r="AH13" i="2"/>
  <c r="AI55" i="2"/>
  <c r="AH120" i="2"/>
  <c r="AI74" i="2"/>
  <c r="AH51" i="2"/>
  <c r="AH105" i="2"/>
  <c r="AH40" i="2"/>
  <c r="AH110" i="2"/>
  <c r="AI31" i="2"/>
  <c r="AH113" i="2"/>
  <c r="AH29" i="2"/>
  <c r="AI62" i="2"/>
  <c r="AI106" i="2"/>
  <c r="AI117" i="2"/>
  <c r="AH19" i="2"/>
  <c r="AI22" i="2"/>
  <c r="AH84" i="2"/>
  <c r="AI129" i="2"/>
  <c r="AI17" i="2"/>
  <c r="AH11" i="2"/>
  <c r="AI122" i="2"/>
  <c r="AH104" i="2"/>
  <c r="AI10" i="2"/>
  <c r="AI59" i="2"/>
  <c r="AI23" i="2"/>
  <c r="AH73" i="2"/>
  <c r="AH20" i="2"/>
  <c r="AI111" i="2"/>
  <c r="AH44" i="2"/>
  <c r="AH88" i="2"/>
  <c r="AI26" i="2"/>
  <c r="AI115" i="2"/>
  <c r="AI56" i="2"/>
  <c r="AH70" i="2"/>
  <c r="AI8" i="2"/>
  <c r="AH116" i="2"/>
  <c r="AI102" i="2"/>
  <c r="AI12" i="2"/>
  <c r="AH82" i="2"/>
  <c r="AH87" i="2"/>
  <c r="U9" i="2"/>
  <c r="W7" i="5"/>
  <c r="AI66" i="2"/>
  <c r="E32" i="7"/>
  <c r="AZ7" i="5" s="1"/>
  <c r="Z7" i="5"/>
  <c r="AH21" i="2"/>
  <c r="AH83" i="2"/>
  <c r="AH86" i="2"/>
  <c r="AI108" i="2"/>
  <c r="AI18" i="2"/>
  <c r="AH67" i="2"/>
  <c r="AH15" i="2"/>
  <c r="AH89" i="2"/>
  <c r="AH78" i="2"/>
  <c r="AH77" i="2"/>
  <c r="AI80" i="2"/>
  <c r="AH42" i="2"/>
  <c r="AH33" i="2"/>
  <c r="AI75" i="2"/>
  <c r="AH36" i="2"/>
  <c r="AI45" i="2"/>
  <c r="AI101" i="2"/>
  <c r="AC7" i="5"/>
  <c r="AI24" i="2"/>
  <c r="AH24" i="2"/>
  <c r="AI16" i="2"/>
  <c r="AH16" i="2"/>
  <c r="AI25" i="2"/>
  <c r="AH25" i="2"/>
  <c r="AI63" i="2"/>
  <c r="AH63" i="2"/>
  <c r="AI126" i="2"/>
  <c r="AH28" i="2"/>
  <c r="AI28" i="2"/>
  <c r="AH81" i="2"/>
  <c r="AI81" i="2"/>
  <c r="AI39" i="2"/>
  <c r="AH93" i="2"/>
  <c r="AI32" i="2"/>
  <c r="AH109" i="2"/>
  <c r="AI30" i="2"/>
  <c r="AH60" i="2"/>
  <c r="AI60" i="2"/>
  <c r="AH95" i="2"/>
  <c r="AI95" i="2"/>
  <c r="AH69" i="2"/>
  <c r="AI34" i="2"/>
  <c r="AH27" i="2"/>
  <c r="AI27" i="2"/>
  <c r="AI52" i="2"/>
  <c r="AH52" i="2"/>
  <c r="AI58" i="2"/>
  <c r="AH92" i="2"/>
  <c r="AI92" i="2"/>
  <c r="AH96" i="2"/>
  <c r="AI96" i="2"/>
  <c r="AH123" i="2"/>
  <c r="AI123" i="2"/>
  <c r="AH79" i="2"/>
  <c r="AI79" i="2"/>
  <c r="AH103" i="2"/>
  <c r="AI103" i="2"/>
  <c r="AI131" i="2" l="1"/>
  <c r="S17" i="7" s="1"/>
  <c r="S23" i="7" s="1"/>
  <c r="G22" i="7" l="1"/>
  <c r="L22" i="7" s="1"/>
  <c r="AJ7" i="5"/>
  <c r="L23" i="7" l="1"/>
  <c r="AN7" i="5" s="1"/>
  <c r="AM7" i="5"/>
</calcChain>
</file>

<file path=xl/sharedStrings.xml><?xml version="1.0" encoding="utf-8"?>
<sst xmlns="http://schemas.openxmlformats.org/spreadsheetml/2006/main" count="1537" uniqueCount="937">
  <si>
    <t>性別</t>
    <rPh sb="0" eb="2">
      <t>セイベツ</t>
    </rPh>
    <phoneticPr fontId="2"/>
  </si>
  <si>
    <t>年齢</t>
    <rPh sb="0" eb="1">
      <t>ネン</t>
    </rPh>
    <rPh sb="1" eb="2">
      <t>レイ</t>
    </rPh>
    <phoneticPr fontId="2"/>
  </si>
  <si>
    <t>規定内</t>
    <rPh sb="0" eb="2">
      <t>キテイ</t>
    </rPh>
    <rPh sb="2" eb="3">
      <t>ナイ</t>
    </rPh>
    <phoneticPr fontId="1"/>
  </si>
  <si>
    <t>〒</t>
    <phoneticPr fontId="4"/>
  </si>
  <si>
    <t>参加費合計</t>
    <rPh sb="0" eb="3">
      <t>サンカヒ</t>
    </rPh>
    <rPh sb="3" eb="4">
      <t>ゴウ</t>
    </rPh>
    <rPh sb="4" eb="5">
      <t>ケイ</t>
    </rPh>
    <phoneticPr fontId="4"/>
  </si>
  <si>
    <t>×</t>
    <phoneticPr fontId="4"/>
  </si>
  <si>
    <t>＝</t>
    <phoneticPr fontId="4"/>
  </si>
  <si>
    <t>代表氏名</t>
    <rPh sb="0" eb="2">
      <t>ダイヒョウ</t>
    </rPh>
    <rPh sb="2" eb="4">
      <t>シメイ</t>
    </rPh>
    <phoneticPr fontId="14"/>
  </si>
  <si>
    <t>代表〒</t>
    <rPh sb="0" eb="2">
      <t>ダイヒョウ</t>
    </rPh>
    <phoneticPr fontId="14"/>
  </si>
  <si>
    <t>代表住所</t>
    <rPh sb="0" eb="2">
      <t>ダイヒョウ</t>
    </rPh>
    <rPh sb="2" eb="4">
      <t>ジュウショ</t>
    </rPh>
    <phoneticPr fontId="14"/>
  </si>
  <si>
    <t>代表電話</t>
    <rPh sb="0" eb="2">
      <t>ダイヒョウ</t>
    </rPh>
    <rPh sb="2" eb="4">
      <t>デンワ</t>
    </rPh>
    <phoneticPr fontId="14"/>
  </si>
  <si>
    <t>代表E-mail</t>
    <rPh sb="0" eb="2">
      <t>ダイヒョウ</t>
    </rPh>
    <phoneticPr fontId="14"/>
  </si>
  <si>
    <t>代表性別</t>
    <rPh sb="0" eb="2">
      <t>ダイヒョウ</t>
    </rPh>
    <rPh sb="2" eb="4">
      <t>セイベツ</t>
    </rPh>
    <phoneticPr fontId="14"/>
  </si>
  <si>
    <t>［エントリー担当者の作業］</t>
  </si>
  <si>
    <t>同　意　書</t>
  </si>
  <si>
    <t>チーム名</t>
    <phoneticPr fontId="1"/>
  </si>
  <si>
    <t>印</t>
  </si>
  <si>
    <t>年</t>
  </si>
  <si>
    <t>月</t>
  </si>
  <si>
    <t>日</t>
  </si>
  <si>
    <t>〒</t>
  </si>
  <si>
    <t>性　別</t>
    <phoneticPr fontId="1"/>
  </si>
  <si>
    <t>住　所</t>
    <phoneticPr fontId="1"/>
  </si>
  <si>
    <t>連絡先</t>
    <rPh sb="0" eb="3">
      <t>レンラクサキ</t>
    </rPh>
    <phoneticPr fontId="1"/>
  </si>
  <si>
    <t>E-mail</t>
    <phoneticPr fontId="1"/>
  </si>
  <si>
    <t>ﾌﾘｶﾞﾅ(半角ｶﾀｶﾅ)</t>
    <phoneticPr fontId="2"/>
  </si>
  <si>
    <t>チーム名</t>
    <rPh sb="3" eb="4">
      <t>メイ</t>
    </rPh>
    <phoneticPr fontId="2"/>
  </si>
  <si>
    <t>チーム名</t>
    <rPh sb="3" eb="4">
      <t>メイ</t>
    </rPh>
    <phoneticPr fontId="12"/>
  </si>
  <si>
    <t>ｴﾝﾄﾘｰ数</t>
    <rPh sb="5" eb="6">
      <t>スウ</t>
    </rPh>
    <phoneticPr fontId="1"/>
  </si>
  <si>
    <t>男子</t>
    <rPh sb="0" eb="2">
      <t>ダンシ</t>
    </rPh>
    <phoneticPr fontId="1"/>
  </si>
  <si>
    <t>ﾌﾘｶﾞﾅ(半角ｶﾀｶﾅ)</t>
    <phoneticPr fontId="2"/>
  </si>
  <si>
    <t>競技者
番号</t>
    <rPh sb="0" eb="3">
      <t>キョウギシャ</t>
    </rPh>
    <rPh sb="4" eb="6">
      <t>バンゴウ</t>
    </rPh>
    <phoneticPr fontId="2"/>
  </si>
  <si>
    <t>競技者氏名</t>
    <rPh sb="0" eb="3">
      <t>キョウギシャ</t>
    </rPh>
    <rPh sb="3" eb="5">
      <t>シメイ</t>
    </rPh>
    <phoneticPr fontId="2"/>
  </si>
  <si>
    <t>生年月日
（西暦）</t>
    <rPh sb="6" eb="8">
      <t>セイレキ</t>
    </rPh>
    <phoneticPr fontId="1"/>
  </si>
  <si>
    <t>生年月日
(yyyy/mm/dd)</t>
    <rPh sb="0" eb="2">
      <t>セイネン</t>
    </rPh>
    <rPh sb="2" eb="4">
      <t>ガッピ</t>
    </rPh>
    <phoneticPr fontId="1"/>
  </si>
  <si>
    <t>代表ﾌﾘｶﾞﾅ</t>
    <rPh sb="0" eb="2">
      <t>ダイヒョウ</t>
    </rPh>
    <phoneticPr fontId="14"/>
  </si>
  <si>
    <t>参加費合計</t>
    <rPh sb="0" eb="3">
      <t>サンカヒ</t>
    </rPh>
    <rPh sb="3" eb="5">
      <t>ゴウケイ</t>
    </rPh>
    <phoneticPr fontId="14"/>
  </si>
  <si>
    <t>男</t>
    <rPh sb="0" eb="1">
      <t>オトコ</t>
    </rPh>
    <phoneticPr fontId="1"/>
  </si>
  <si>
    <t>B-1</t>
    <phoneticPr fontId="1"/>
  </si>
  <si>
    <t>女子</t>
    <rPh sb="0" eb="2">
      <t>ジョシ</t>
    </rPh>
    <phoneticPr fontId="1"/>
  </si>
  <si>
    <t>1.</t>
    <phoneticPr fontId="21"/>
  </si>
  <si>
    <t>×</t>
    <phoneticPr fontId="1"/>
  </si>
  <si>
    <t>○</t>
    <phoneticPr fontId="1"/>
  </si>
  <si>
    <t>▲</t>
    <phoneticPr fontId="1"/>
  </si>
  <si>
    <t>▲</t>
    <phoneticPr fontId="1"/>
  </si>
  <si>
    <t>漢字・姓</t>
    <rPh sb="0" eb="2">
      <t>カンジ</t>
    </rPh>
    <rPh sb="3" eb="4">
      <t>セイ</t>
    </rPh>
    <phoneticPr fontId="2"/>
  </si>
  <si>
    <t>漢字・名</t>
    <rPh sb="0" eb="2">
      <t>カンジ</t>
    </rPh>
    <rPh sb="3" eb="4">
      <t>メイ</t>
    </rPh>
    <phoneticPr fontId="2"/>
  </si>
  <si>
    <t>○</t>
    <phoneticPr fontId="1"/>
  </si>
  <si>
    <t>[11]</t>
    <phoneticPr fontId="1"/>
  </si>
  <si>
    <t>チーム名</t>
    <rPh sb="3" eb="4">
      <t>メイ</t>
    </rPh>
    <phoneticPr fontId="1"/>
  </si>
  <si>
    <t>チーム代表者</t>
    <rPh sb="3" eb="5">
      <t>ダイヒョウ</t>
    </rPh>
    <rPh sb="5" eb="6">
      <t>シャ</t>
    </rPh>
    <phoneticPr fontId="1"/>
  </si>
  <si>
    <t>[15]</t>
    <phoneticPr fontId="1"/>
  </si>
  <si>
    <t>[01]</t>
    <phoneticPr fontId="21"/>
  </si>
  <si>
    <t>[02]</t>
    <phoneticPr fontId="21"/>
  </si>
  <si>
    <t>[03]</t>
    <phoneticPr fontId="21"/>
  </si>
  <si>
    <t>[21]</t>
    <phoneticPr fontId="1"/>
  </si>
  <si>
    <t>A[11]</t>
    <phoneticPr fontId="14"/>
  </si>
  <si>
    <t>A[12]</t>
    <phoneticPr fontId="14"/>
  </si>
  <si>
    <t>A[13]</t>
    <phoneticPr fontId="14"/>
  </si>
  <si>
    <t>A[14]</t>
    <phoneticPr fontId="14"/>
  </si>
  <si>
    <t>A[15]</t>
    <phoneticPr fontId="14"/>
  </si>
  <si>
    <t>A[22]</t>
    <phoneticPr fontId="14"/>
  </si>
  <si>
    <t>A[31]</t>
    <phoneticPr fontId="14"/>
  </si>
  <si>
    <t>男女</t>
    <rPh sb="0" eb="2">
      <t>ダンジョ</t>
    </rPh>
    <phoneticPr fontId="1"/>
  </si>
  <si>
    <t>大会初日</t>
    <rPh sb="0" eb="2">
      <t>タイカイ</t>
    </rPh>
    <rPh sb="2" eb="4">
      <t>ショニチ</t>
    </rPh>
    <phoneticPr fontId="21"/>
  </si>
  <si>
    <t>[13]</t>
    <phoneticPr fontId="21"/>
  </si>
  <si>
    <t>【例】yyyy/mm/dd</t>
    <rPh sb="1" eb="2">
      <t>レイ</t>
    </rPh>
    <phoneticPr fontId="21"/>
  </si>
  <si>
    <t>3.</t>
  </si>
  <si>
    <t>[21]</t>
    <phoneticPr fontId="21"/>
  </si>
  <si>
    <t>2.</t>
  </si>
  <si>
    <t>[22]</t>
    <phoneticPr fontId="21"/>
  </si>
  <si>
    <t>☆全日本など、予選会を行う大会の場合は、日付1～日付3に各予選会初日の日付を入力。</t>
    <rPh sb="1" eb="4">
      <t>ゼンニホン</t>
    </rPh>
    <rPh sb="7" eb="10">
      <t>ヨセンカイ</t>
    </rPh>
    <rPh sb="11" eb="12">
      <t>オコナ</t>
    </rPh>
    <rPh sb="13" eb="15">
      <t>タイカイ</t>
    </rPh>
    <rPh sb="16" eb="18">
      <t>バアイ</t>
    </rPh>
    <rPh sb="20" eb="22">
      <t>ヒヅケ</t>
    </rPh>
    <rPh sb="24" eb="26">
      <t>ヒヅケ</t>
    </rPh>
    <rPh sb="28" eb="31">
      <t>カクヨセン</t>
    </rPh>
    <rPh sb="31" eb="32">
      <t>カイ</t>
    </rPh>
    <rPh sb="32" eb="34">
      <t>ショニチ</t>
    </rPh>
    <rPh sb="35" eb="37">
      <t>ヒヅケ</t>
    </rPh>
    <rPh sb="38" eb="40">
      <t>ニュウリョク</t>
    </rPh>
    <phoneticPr fontId="21"/>
  </si>
  <si>
    <t>大会名</t>
    <rPh sb="0" eb="2">
      <t>タイカイ</t>
    </rPh>
    <rPh sb="2" eb="3">
      <t>メイ</t>
    </rPh>
    <phoneticPr fontId="21"/>
  </si>
  <si>
    <t>正式名称</t>
    <phoneticPr fontId="1"/>
  </si>
  <si>
    <t>チーム正式名称</t>
    <rPh sb="3" eb="5">
      <t>セイシキ</t>
    </rPh>
    <rPh sb="5" eb="7">
      <t>メイショウ</t>
    </rPh>
    <phoneticPr fontId="14"/>
  </si>
  <si>
    <t>《基本設定》</t>
    <rPh sb="1" eb="3">
      <t>キホン</t>
    </rPh>
    <rPh sb="3" eb="5">
      <t>セッテイ</t>
    </rPh>
    <phoneticPr fontId="21"/>
  </si>
  <si>
    <t>《基本設定》</t>
    <rPh sb="1" eb="3">
      <t>キホン</t>
    </rPh>
    <rPh sb="3" eb="5">
      <t>セッテイ</t>
    </rPh>
    <phoneticPr fontId="1"/>
  </si>
  <si>
    <t>エントリー規定種目数</t>
    <rPh sb="5" eb="7">
      <t>キテイ</t>
    </rPh>
    <rPh sb="7" eb="9">
      <t>シュモク</t>
    </rPh>
    <rPh sb="9" eb="10">
      <t>スウ</t>
    </rPh>
    <phoneticPr fontId="1"/>
  </si>
  <si>
    <t>種目ごとエントリー　入力制限コード</t>
    <rPh sb="0" eb="2">
      <t>シュモク</t>
    </rPh>
    <rPh sb="10" eb="12">
      <t>ニュウリョク</t>
    </rPh>
    <rPh sb="12" eb="14">
      <t>セイゲン</t>
    </rPh>
    <phoneticPr fontId="1"/>
  </si>
  <si>
    <t>エントリー担当者</t>
    <rPh sb="5" eb="7">
      <t>タントウ</t>
    </rPh>
    <rPh sb="7" eb="8">
      <t>シャ</t>
    </rPh>
    <phoneticPr fontId="1"/>
  </si>
  <si>
    <t>×</t>
    <phoneticPr fontId="21"/>
  </si>
  <si>
    <t>☆６区分。使用しない（全部・一部）場合は、セル内データを削除。</t>
    <rPh sb="2" eb="4">
      <t>クブン</t>
    </rPh>
    <rPh sb="5" eb="7">
      <t>シヨウ</t>
    </rPh>
    <rPh sb="11" eb="13">
      <t>ゼンブ</t>
    </rPh>
    <rPh sb="14" eb="16">
      <t>イチブ</t>
    </rPh>
    <rPh sb="17" eb="19">
      <t>バアイ</t>
    </rPh>
    <rPh sb="23" eb="24">
      <t>ナイ</t>
    </rPh>
    <rPh sb="28" eb="30">
      <t>サクジョ</t>
    </rPh>
    <phoneticPr fontId="21"/>
  </si>
  <si>
    <t>ﾗｯｼｭｶﾞｰﾄﾞ・Tｼｬﾂ等　サイズ区分</t>
    <rPh sb="14" eb="15">
      <t>トウ</t>
    </rPh>
    <rPh sb="19" eb="21">
      <t>クブン</t>
    </rPh>
    <phoneticPr fontId="21"/>
  </si>
  <si>
    <t>人</t>
    <rPh sb="0" eb="1">
      <t>ニン</t>
    </rPh>
    <phoneticPr fontId="21"/>
  </si>
  <si>
    <t>[31]</t>
    <phoneticPr fontId="21"/>
  </si>
  <si>
    <t>☆大会要項に準拠した名称を入力。</t>
    <rPh sb="1" eb="3">
      <t>タイカイ</t>
    </rPh>
    <rPh sb="3" eb="5">
      <t>ヨウコウ</t>
    </rPh>
    <rPh sb="6" eb="8">
      <t>ジュンキョ</t>
    </rPh>
    <rPh sb="10" eb="12">
      <t>メイショウ</t>
    </rPh>
    <rPh sb="13" eb="15">
      <t>ニュウリョク</t>
    </rPh>
    <phoneticPr fontId="21"/>
  </si>
  <si>
    <t>↓「義務あり」の場合</t>
    <rPh sb="2" eb="4">
      <t>ギム</t>
    </rPh>
    <rPh sb="8" eb="10">
      <t>バアイ</t>
    </rPh>
    <phoneticPr fontId="21"/>
  </si>
  <si>
    <t>０人</t>
    <rPh sb="1" eb="2">
      <t>ニン</t>
    </rPh>
    <phoneticPr fontId="21"/>
  </si>
  <si>
    <t>１人</t>
    <rPh sb="1" eb="2">
      <t>ニン</t>
    </rPh>
    <phoneticPr fontId="21"/>
  </si>
  <si>
    <t>２人</t>
    <rPh sb="1" eb="2">
      <t>ニン</t>
    </rPh>
    <phoneticPr fontId="21"/>
  </si>
  <si>
    <t>No.</t>
    <phoneticPr fontId="1"/>
  </si>
  <si>
    <t>参加種別・参加費</t>
    <rPh sb="0" eb="2">
      <t>サンカ</t>
    </rPh>
    <rPh sb="2" eb="4">
      <t>シュベツ</t>
    </rPh>
    <phoneticPr fontId="1"/>
  </si>
  <si>
    <t>○</t>
    <phoneticPr fontId="1"/>
  </si>
  <si>
    <t>B1-28</t>
  </si>
  <si>
    <t>B1-29</t>
  </si>
  <si>
    <t>予選
区分</t>
    <rPh sb="0" eb="2">
      <t>ヨセン</t>
    </rPh>
    <rPh sb="3" eb="5">
      <t>クブン</t>
    </rPh>
    <phoneticPr fontId="12"/>
  </si>
  <si>
    <t>項目名：</t>
    <rPh sb="0" eb="2">
      <t>コウモク</t>
    </rPh>
    <rPh sb="2" eb="3">
      <t>メイ</t>
    </rPh>
    <phoneticPr fontId="21"/>
  </si>
  <si>
    <t>☆数を把握したい項目の単位（人、個など）を入力。</t>
    <rPh sb="1" eb="2">
      <t>カズ</t>
    </rPh>
    <rPh sb="3" eb="5">
      <t>ハアク</t>
    </rPh>
    <rPh sb="8" eb="10">
      <t>コウモク</t>
    </rPh>
    <rPh sb="11" eb="13">
      <t>タンイ</t>
    </rPh>
    <rPh sb="14" eb="15">
      <t>ニン</t>
    </rPh>
    <rPh sb="16" eb="17">
      <t>コ</t>
    </rPh>
    <rPh sb="21" eb="23">
      <t>ニュウリョク</t>
    </rPh>
    <phoneticPr fontId="21"/>
  </si>
  <si>
    <t>代表者連絡先→</t>
    <rPh sb="0" eb="3">
      <t>ダイヒョウシャ</t>
    </rPh>
    <rPh sb="3" eb="6">
      <t>レンラクサキ</t>
    </rPh>
    <phoneticPr fontId="14"/>
  </si>
  <si>
    <t>※団体会費
納入確認</t>
    <rPh sb="1" eb="3">
      <t>ダンタイ</t>
    </rPh>
    <rPh sb="3" eb="5">
      <t>カイヒ</t>
    </rPh>
    <rPh sb="6" eb="8">
      <t>ノウニュウ</t>
    </rPh>
    <rPh sb="8" eb="10">
      <t>カクニン</t>
    </rPh>
    <phoneticPr fontId="14"/>
  </si>
  <si>
    <t>ﾗｯｼｭｶﾞｰﾄﾞ･Tｼｬﾂ等希望ｻｲｽﾞ内訳→</t>
    <rPh sb="14" eb="15">
      <t>トウ</t>
    </rPh>
    <rPh sb="15" eb="17">
      <t>キボウ</t>
    </rPh>
    <rPh sb="21" eb="23">
      <t>ウチワケ</t>
    </rPh>
    <phoneticPr fontId="14"/>
  </si>
  <si>
    <t>チーム名→</t>
    <rPh sb="3" eb="4">
      <t>メイ</t>
    </rPh>
    <phoneticPr fontId="14"/>
  </si>
  <si>
    <t>※同意書
提出確認</t>
    <rPh sb="1" eb="4">
      <t>ドウイショ</t>
    </rPh>
    <rPh sb="5" eb="7">
      <t>テイシュツ</t>
    </rPh>
    <rPh sb="7" eb="9">
      <t>カクニン</t>
    </rPh>
    <phoneticPr fontId="14"/>
  </si>
  <si>
    <t>※個人会費
納入確認</t>
    <rPh sb="1" eb="3">
      <t>コジン</t>
    </rPh>
    <rPh sb="3" eb="5">
      <t>カイヒ</t>
    </rPh>
    <rPh sb="6" eb="8">
      <t>ノウニュウ</t>
    </rPh>
    <rPh sb="8" eb="10">
      <t>カクニン</t>
    </rPh>
    <phoneticPr fontId="14"/>
  </si>
  <si>
    <t>※参加費
振込確認</t>
    <rPh sb="1" eb="4">
      <t>サンカヒ</t>
    </rPh>
    <rPh sb="5" eb="7">
      <t>フリコ</t>
    </rPh>
    <rPh sb="7" eb="9">
      <t>カクニン</t>
    </rPh>
    <phoneticPr fontId="14"/>
  </si>
  <si>
    <t>B2-28</t>
  </si>
  <si>
    <t>B2-29</t>
  </si>
  <si>
    <t>希望数調査</t>
    <rPh sb="0" eb="2">
      <t>キボウ</t>
    </rPh>
    <rPh sb="2" eb="3">
      <t>スウ</t>
    </rPh>
    <rPh sb="3" eb="5">
      <t>チョウサ</t>
    </rPh>
    <phoneticPr fontId="21"/>
  </si>
  <si>
    <t>種目（エントリー種目数に制限が無いときは　"99"　と入力）</t>
    <rPh sb="0" eb="2">
      <t>シュモク</t>
    </rPh>
    <rPh sb="8" eb="10">
      <t>シュモク</t>
    </rPh>
    <rPh sb="10" eb="11">
      <t>スウ</t>
    </rPh>
    <rPh sb="12" eb="14">
      <t>セイゲン</t>
    </rPh>
    <rPh sb="15" eb="16">
      <t>ナ</t>
    </rPh>
    <rPh sb="27" eb="29">
      <t>ニュウリョク</t>
    </rPh>
    <phoneticPr fontId="1"/>
  </si>
  <si>
    <t>☆エントリー種目数に制限が無い場合は、必ず、セル内データを削除。</t>
    <rPh sb="6" eb="8">
      <t>シュモク</t>
    </rPh>
    <rPh sb="8" eb="9">
      <t>スウ</t>
    </rPh>
    <rPh sb="10" eb="12">
      <t>セイゲン</t>
    </rPh>
    <rPh sb="13" eb="14">
      <t>ナ</t>
    </rPh>
    <rPh sb="15" eb="17">
      <t>バアイ</t>
    </rPh>
    <rPh sb="19" eb="20">
      <t>カナラ</t>
    </rPh>
    <rPh sb="24" eb="25">
      <t>ナイ</t>
    </rPh>
    <rPh sb="29" eb="31">
      <t>サクジョ</t>
    </rPh>
    <phoneticPr fontId="21"/>
  </si>
  <si>
    <t>☆使用しない欄（1.～3.）は、セル内データを削除。</t>
    <rPh sb="1" eb="3">
      <t>シヨウ</t>
    </rPh>
    <rPh sb="6" eb="7">
      <t>ラン</t>
    </rPh>
    <rPh sb="18" eb="19">
      <t>ナイ</t>
    </rPh>
    <rPh sb="23" eb="25">
      <t>サクジョ</t>
    </rPh>
    <phoneticPr fontId="21"/>
  </si>
  <si>
    <t>人表示</t>
    <rPh sb="0" eb="1">
      <t>ニン</t>
    </rPh>
    <rPh sb="1" eb="3">
      <t>ヒョウジ</t>
    </rPh>
    <phoneticPr fontId="21"/>
  </si>
  <si>
    <t>予選会区分</t>
    <rPh sb="0" eb="3">
      <t>ヨセンカイ</t>
    </rPh>
    <rPh sb="3" eb="5">
      <t>クブン</t>
    </rPh>
    <phoneticPr fontId="21"/>
  </si>
  <si>
    <t>☆日付・曜日・エントリー送付方法を修正する。</t>
    <rPh sb="1" eb="3">
      <t>ヒヅケ</t>
    </rPh>
    <rPh sb="4" eb="6">
      <t>ヨウビ</t>
    </rPh>
    <rPh sb="12" eb="14">
      <t>ソウフ</t>
    </rPh>
    <rPh sb="14" eb="16">
      <t>ホウホウ</t>
    </rPh>
    <rPh sb="17" eb="19">
      <t>シュウセイ</t>
    </rPh>
    <phoneticPr fontId="21"/>
  </si>
  <si>
    <t>エントリー競技者数が…</t>
    <rPh sb="8" eb="9">
      <t>スウ</t>
    </rPh>
    <phoneticPr fontId="21"/>
  </si>
  <si>
    <t>エントリー担当連絡先→</t>
    <rPh sb="5" eb="7">
      <t>タントウ</t>
    </rPh>
    <rPh sb="7" eb="10">
      <t>レンラクサキ</t>
    </rPh>
    <phoneticPr fontId="14"/>
  </si>
  <si>
    <t>担当氏名</t>
    <rPh sb="0" eb="2">
      <t>タントウ</t>
    </rPh>
    <rPh sb="2" eb="4">
      <t>シメイ</t>
    </rPh>
    <phoneticPr fontId="14"/>
  </si>
  <si>
    <t>担当ﾌﾘｶﾞﾅ</t>
    <rPh sb="0" eb="2">
      <t>タントウ</t>
    </rPh>
    <phoneticPr fontId="14"/>
  </si>
  <si>
    <t>担当性別</t>
    <rPh sb="0" eb="2">
      <t>タントウ</t>
    </rPh>
    <rPh sb="2" eb="4">
      <t>セイベツ</t>
    </rPh>
    <phoneticPr fontId="14"/>
  </si>
  <si>
    <t>担当〒</t>
    <rPh sb="0" eb="2">
      <t>タントウ</t>
    </rPh>
    <phoneticPr fontId="14"/>
  </si>
  <si>
    <t>担当住所</t>
    <rPh sb="0" eb="2">
      <t>タントウ</t>
    </rPh>
    <rPh sb="2" eb="4">
      <t>ジュウショ</t>
    </rPh>
    <phoneticPr fontId="14"/>
  </si>
  <si>
    <t>担当電話</t>
    <rPh sb="0" eb="2">
      <t>タントウ</t>
    </rPh>
    <rPh sb="2" eb="4">
      <t>デンワ</t>
    </rPh>
    <phoneticPr fontId="14"/>
  </si>
  <si>
    <t>担当E-mail</t>
    <rPh sb="0" eb="2">
      <t>タントウ</t>
    </rPh>
    <phoneticPr fontId="14"/>
  </si>
  <si>
    <t>申込〆切：</t>
    <rPh sb="0" eb="1">
      <t>モウ</t>
    </rPh>
    <rPh sb="1" eb="2">
      <t>コ</t>
    </rPh>
    <rPh sb="2" eb="4">
      <t>シメキリ</t>
    </rPh>
    <phoneticPr fontId="21"/>
  </si>
  <si>
    <t>大会初日：</t>
    <rPh sb="0" eb="2">
      <t>タイカイ</t>
    </rPh>
    <rPh sb="2" eb="4">
      <t>ショニチ</t>
    </rPh>
    <phoneticPr fontId="21"/>
  </si>
  <si>
    <t>[02]</t>
    <phoneticPr fontId="21"/>
  </si>
  <si>
    <t>申込〆切</t>
    <rPh sb="0" eb="2">
      <t>モウシコミ</t>
    </rPh>
    <rPh sb="2" eb="4">
      <t>シメキリ</t>
    </rPh>
    <phoneticPr fontId="21"/>
  </si>
  <si>
    <t>性別</t>
    <rPh sb="0" eb="2">
      <t>セイベツ</t>
    </rPh>
    <phoneticPr fontId="1"/>
  </si>
  <si>
    <t>4.</t>
  </si>
  <si>
    <t>5.</t>
  </si>
  <si>
    <t>6.</t>
  </si>
  <si>
    <t>7.</t>
  </si>
  <si>
    <t>↓　（以下、印刷範囲）　↓</t>
  </si>
  <si>
    <t>男女区分</t>
    <rPh sb="0" eb="2">
      <t>ダンジョ</t>
    </rPh>
    <rPh sb="2" eb="4">
      <t>クブン</t>
    </rPh>
    <phoneticPr fontId="1"/>
  </si>
  <si>
    <t>☆チーム代表者が兼ねる場合は、入力不要です。</t>
    <rPh sb="8" eb="9">
      <t>カ</t>
    </rPh>
    <rPh sb="11" eb="13">
      <t>バアイ</t>
    </rPh>
    <rPh sb="15" eb="17">
      <t>ニュウリョク</t>
    </rPh>
    <rPh sb="17" eb="19">
      <t>フヨウ</t>
    </rPh>
    <phoneticPr fontId="4"/>
  </si>
  <si>
    <t>B1-13</t>
    <phoneticPr fontId="1"/>
  </si>
  <si>
    <t>B1-15</t>
    <phoneticPr fontId="1"/>
  </si>
  <si>
    <t>B1-19</t>
    <phoneticPr fontId="1"/>
  </si>
  <si>
    <t>B1-20</t>
    <phoneticPr fontId="1"/>
  </si>
  <si>
    <t>B1-21</t>
    <phoneticPr fontId="1"/>
  </si>
  <si>
    <t>B1-33</t>
    <phoneticPr fontId="1"/>
  </si>
  <si>
    <t>000</t>
    <phoneticPr fontId="1"/>
  </si>
  <si>
    <r>
      <t>J</t>
    </r>
    <r>
      <rPr>
        <sz val="11"/>
        <color indexed="8"/>
        <rFont val="ＭＳ ゴシック"/>
        <family val="3"/>
        <charset val="128"/>
      </rPr>
      <t>LA会費納入金額</t>
    </r>
    <rPh sb="3" eb="5">
      <t>カイヒ</t>
    </rPh>
    <rPh sb="5" eb="7">
      <t>ノウニュウ</t>
    </rPh>
    <rPh sb="7" eb="9">
      <t>キンガク</t>
    </rPh>
    <phoneticPr fontId="1"/>
  </si>
  <si>
    <t>※《基本設定》画面は、リストの下（AM91）にあります。</t>
    <rPh sb="2" eb="4">
      <t>キホン</t>
    </rPh>
    <rPh sb="4" eb="6">
      <t>セッテイ</t>
    </rPh>
    <rPh sb="7" eb="9">
      <t>ガメン</t>
    </rPh>
    <rPh sb="15" eb="16">
      <t>シタ</t>
    </rPh>
    <phoneticPr fontId="1"/>
  </si>
  <si>
    <t>☆様式 B 情報の入力で自動計算されます。</t>
    <rPh sb="1" eb="3">
      <t>ヨウシキ</t>
    </rPh>
    <phoneticPr fontId="4"/>
  </si>
  <si>
    <t>名</t>
    <rPh sb="0" eb="1">
      <t>メイ</t>
    </rPh>
    <phoneticPr fontId="21"/>
  </si>
  <si>
    <t>⇒</t>
    <phoneticPr fontId="21"/>
  </si>
  <si>
    <t>[32]</t>
    <phoneticPr fontId="21"/>
  </si>
  <si>
    <t>A[33]</t>
  </si>
  <si>
    <t>備考</t>
    <rPh sb="0" eb="2">
      <t>ビコウ</t>
    </rPh>
    <phoneticPr fontId="14"/>
  </si>
  <si>
    <t>※《基本設定》画面は、リストの下（AU30）にあります。</t>
    <rPh sb="2" eb="4">
      <t>キホン</t>
    </rPh>
    <rPh sb="4" eb="6">
      <t>セッテイ</t>
    </rPh>
    <rPh sb="7" eb="9">
      <t>ガメン</t>
    </rPh>
    <rPh sb="15" eb="16">
      <t>シタ</t>
    </rPh>
    <phoneticPr fontId="1"/>
  </si>
  <si>
    <t>☆通常の（予選を行わない）大会の場合は、日付0の欄に大会初日（１日大会の場合は大会当日）を入力。</t>
    <rPh sb="1" eb="3">
      <t>ツウジョウ</t>
    </rPh>
    <rPh sb="5" eb="7">
      <t>ヨセン</t>
    </rPh>
    <rPh sb="8" eb="9">
      <t>オコナ</t>
    </rPh>
    <rPh sb="13" eb="15">
      <t>タイカイ</t>
    </rPh>
    <rPh sb="16" eb="18">
      <t>バアイ</t>
    </rPh>
    <rPh sb="20" eb="22">
      <t>ヒヅケ</t>
    </rPh>
    <rPh sb="24" eb="25">
      <t>ラン</t>
    </rPh>
    <rPh sb="26" eb="28">
      <t>タイカイ</t>
    </rPh>
    <rPh sb="28" eb="30">
      <t>ショニチ</t>
    </rPh>
    <rPh sb="32" eb="33">
      <t>ニチ</t>
    </rPh>
    <rPh sb="33" eb="35">
      <t>タイカイ</t>
    </rPh>
    <rPh sb="36" eb="38">
      <t>バアイ</t>
    </rPh>
    <rPh sb="39" eb="41">
      <t>タイカイ</t>
    </rPh>
    <rPh sb="41" eb="43">
      <t>トウジツ</t>
    </rPh>
    <rPh sb="45" eb="47">
      <t>ニュウリョク</t>
    </rPh>
    <phoneticPr fontId="21"/>
  </si>
  <si>
    <t>A[21]</t>
    <phoneticPr fontId="14"/>
  </si>
  <si>
    <t>（１）エントリーに関するチーム情報を入力してください。</t>
    <rPh sb="9" eb="10">
      <t>カン</t>
    </rPh>
    <rPh sb="15" eb="17">
      <t>ジョウホウ</t>
    </rPh>
    <rPh sb="18" eb="20">
      <t>ニュウリョク</t>
    </rPh>
    <phoneticPr fontId="1"/>
  </si>
  <si>
    <t>☆○○○の部分に、「ﾊﾟｰﾃｨｰ参加」「ﾚﾝﾀﾙｷｬｯﾌﾟ」などのことばを補う。</t>
    <rPh sb="5" eb="7">
      <t>ブブン</t>
    </rPh>
    <rPh sb="16" eb="18">
      <t>サンカ</t>
    </rPh>
    <rPh sb="37" eb="38">
      <t>オギナ</t>
    </rPh>
    <phoneticPr fontId="21"/>
  </si>
  <si>
    <t>ﾚｽｷｭｰﾁｭｰﾌﾞﾚｽｷｭｰ</t>
    <phoneticPr fontId="1"/>
  </si>
  <si>
    <t>ﾎﾞｰﾄﾞﾘﾚｰ</t>
    <phoneticPr fontId="1"/>
  </si>
  <si>
    <t>ﾎﾞｰﾄﾞﾚｽｷｭｰ</t>
    <phoneticPr fontId="1"/>
  </si>
  <si>
    <t>【例１】男女別で行われる種目と、男女混合で行われる種目がある場合</t>
    <rPh sb="1" eb="2">
      <t>レイ</t>
    </rPh>
    <rPh sb="4" eb="6">
      <t>ダンジョ</t>
    </rPh>
    <rPh sb="6" eb="7">
      <t>ベツ</t>
    </rPh>
    <rPh sb="8" eb="9">
      <t>オコナ</t>
    </rPh>
    <rPh sb="12" eb="14">
      <t>シュモク</t>
    </rPh>
    <rPh sb="16" eb="18">
      <t>ダンジョ</t>
    </rPh>
    <rPh sb="18" eb="20">
      <t>コンゴウ</t>
    </rPh>
    <rPh sb="21" eb="22">
      <t>オコナ</t>
    </rPh>
    <rPh sb="25" eb="27">
      <t>シュモク</t>
    </rPh>
    <rPh sb="30" eb="32">
      <t>バアイ</t>
    </rPh>
    <phoneticPr fontId="1"/>
  </si>
  <si>
    <t>※男女区分とエントリー可能な種目が明確になるように、非該当セルを濃いグレーで塗りつぶす</t>
    <rPh sb="1" eb="3">
      <t>ダンジョ</t>
    </rPh>
    <rPh sb="3" eb="5">
      <t>クブン</t>
    </rPh>
    <rPh sb="11" eb="13">
      <t>カノウ</t>
    </rPh>
    <rPh sb="14" eb="16">
      <t>シュモク</t>
    </rPh>
    <rPh sb="17" eb="19">
      <t>メイカク</t>
    </rPh>
    <rPh sb="26" eb="27">
      <t>ヒ</t>
    </rPh>
    <rPh sb="27" eb="29">
      <t>ガイトウ</t>
    </rPh>
    <rPh sb="32" eb="33">
      <t>コ</t>
    </rPh>
    <rPh sb="38" eb="39">
      <t>ヌ</t>
    </rPh>
    <phoneticPr fontId="1"/>
  </si>
  <si>
    <t>種目ごとエントリー入力欄</t>
    <rPh sb="0" eb="2">
      <t>シュモク</t>
    </rPh>
    <rPh sb="9" eb="11">
      <t>ニュウリョク</t>
    </rPh>
    <rPh sb="11" eb="12">
      <t>ラン</t>
    </rPh>
    <phoneticPr fontId="1"/>
  </si>
  <si>
    <t>大門SLSC</t>
  </si>
  <si>
    <t>【例２】男女混合でエントリーする種目のみを設定する（男女別の欄を全く使わない）場合</t>
    <rPh sb="1" eb="2">
      <t>レイ</t>
    </rPh>
    <rPh sb="4" eb="6">
      <t>ダンジョ</t>
    </rPh>
    <rPh sb="6" eb="8">
      <t>コンゴウ</t>
    </rPh>
    <rPh sb="16" eb="18">
      <t>シュモク</t>
    </rPh>
    <rPh sb="21" eb="23">
      <t>セッテイ</t>
    </rPh>
    <rPh sb="26" eb="28">
      <t>ダンジョ</t>
    </rPh>
    <rPh sb="28" eb="29">
      <t>ベツ</t>
    </rPh>
    <rPh sb="30" eb="31">
      <t>ラン</t>
    </rPh>
    <rPh sb="32" eb="33">
      <t>マッタ</t>
    </rPh>
    <rPh sb="34" eb="35">
      <t>ツカ</t>
    </rPh>
    <phoneticPr fontId="1"/>
  </si>
  <si>
    <t>C-08～</t>
    <phoneticPr fontId="1"/>
  </si>
  <si>
    <t>ｵｰｼｬﾝ ﾏﾝ ﾘﾚｰ</t>
    <phoneticPr fontId="1"/>
  </si>
  <si>
    <t>ｵｰｼｬﾝ ｳｰﾏﾝ ﾘﾚｰ</t>
    <phoneticPr fontId="1"/>
  </si>
  <si>
    <t>チーム
番号</t>
    <rPh sb="4" eb="6">
      <t>バンゴウ</t>
    </rPh>
    <phoneticPr fontId="1"/>
  </si>
  <si>
    <t>ﾌﾘｶﾞﾅ・ｾｲ
(半角ｶﾀｶﾅ)</t>
    <phoneticPr fontId="2"/>
  </si>
  <si>
    <t>ﾌﾘｶﾞﾅ・ﾒｲ
(半角ｶﾀｶﾅ)</t>
    <phoneticPr fontId="2"/>
  </si>
  <si>
    <t>※項目欄「種目C-1」から「種目C-7」に、（原則）半角ｶﾀｶﾅで直接入力（使用しない欄は空白にする）</t>
    <rPh sb="1" eb="3">
      <t>コウモク</t>
    </rPh>
    <rPh sb="3" eb="4">
      <t>ラン</t>
    </rPh>
    <rPh sb="5" eb="7">
      <t>シュモク</t>
    </rPh>
    <rPh sb="14" eb="16">
      <t>シュモク</t>
    </rPh>
    <rPh sb="23" eb="25">
      <t>ゲンソク</t>
    </rPh>
    <rPh sb="26" eb="28">
      <t>ハンカク</t>
    </rPh>
    <rPh sb="33" eb="35">
      <t>チョクセツ</t>
    </rPh>
    <rPh sb="35" eb="37">
      <t>ニュウリョク</t>
    </rPh>
    <rPh sb="38" eb="40">
      <t>シヨウ</t>
    </rPh>
    <rPh sb="43" eb="44">
      <t>ラン</t>
    </rPh>
    <rPh sb="45" eb="47">
      <t>クウハク</t>
    </rPh>
    <phoneticPr fontId="1"/>
  </si>
  <si>
    <t>※項目欄「種目B1-1」から「種目B1-7」に、（原則）半角ｶﾀｶﾅで直接入力（使用しない欄は空白にする）</t>
    <rPh sb="1" eb="3">
      <t>コウモク</t>
    </rPh>
    <rPh sb="3" eb="4">
      <t>ラン</t>
    </rPh>
    <rPh sb="5" eb="7">
      <t>シュモク</t>
    </rPh>
    <rPh sb="15" eb="17">
      <t>シュモク</t>
    </rPh>
    <rPh sb="35" eb="37">
      <t>チョクセツ</t>
    </rPh>
    <rPh sb="37" eb="39">
      <t>ニュウリョク</t>
    </rPh>
    <rPh sb="40" eb="42">
      <t>シヨウ</t>
    </rPh>
    <rPh sb="45" eb="46">
      <t>ラン</t>
    </rPh>
    <rPh sb="47" eb="49">
      <t>クウハク</t>
    </rPh>
    <phoneticPr fontId="1"/>
  </si>
  <si>
    <t>※</t>
    <phoneticPr fontId="14"/>
  </si>
  <si>
    <t>(２)</t>
  </si>
  <si>
    <t>(３)</t>
  </si>
  <si>
    <t>参加種別・参加費</t>
    <rPh sb="0" eb="2">
      <t>サンカ</t>
    </rPh>
    <rPh sb="2" eb="4">
      <t>シュベツ</t>
    </rPh>
    <rPh sb="5" eb="8">
      <t>サンカヒ</t>
    </rPh>
    <phoneticPr fontId="21"/>
  </si>
  <si>
    <t>B1-01</t>
    <phoneticPr fontId="1"/>
  </si>
  <si>
    <t>B1-02</t>
    <phoneticPr fontId="1"/>
  </si>
  <si>
    <t>B1-25～</t>
    <phoneticPr fontId="1"/>
  </si>
  <si>
    <t xml:space="preserve"> 1人以上 ～  4人以下</t>
    <rPh sb="2" eb="3">
      <t>ニン</t>
    </rPh>
    <rPh sb="3" eb="5">
      <t>イジョウ</t>
    </rPh>
    <rPh sb="10" eb="11">
      <t>ニン</t>
    </rPh>
    <rPh sb="11" eb="13">
      <t>イカ</t>
    </rPh>
    <phoneticPr fontId="21"/>
  </si>
  <si>
    <t>　→「×義務なし」の場合は 0人 表示</t>
    <rPh sb="4" eb="6">
      <t>ギム</t>
    </rPh>
    <rPh sb="10" eb="12">
      <t>バアイ</t>
    </rPh>
    <rPh sb="15" eb="16">
      <t>ニン</t>
    </rPh>
    <rPh sb="17" eb="19">
      <t>ヒョウジ</t>
    </rPh>
    <phoneticPr fontId="21"/>
  </si>
  <si>
    <t>項目名１：</t>
    <rPh sb="0" eb="2">
      <t>コウモク</t>
    </rPh>
    <rPh sb="2" eb="3">
      <t>メイ</t>
    </rPh>
    <phoneticPr fontId="21"/>
  </si>
  <si>
    <t>単位１：</t>
    <rPh sb="0" eb="2">
      <t>タンイ</t>
    </rPh>
    <phoneticPr fontId="21"/>
  </si>
  <si>
    <t>項目名２：</t>
    <rPh sb="0" eb="2">
      <t>コウモク</t>
    </rPh>
    <rPh sb="2" eb="3">
      <t>メイ</t>
    </rPh>
    <phoneticPr fontId="21"/>
  </si>
  <si>
    <t>単位２：</t>
    <rPh sb="0" eb="2">
      <t>タンイ</t>
    </rPh>
    <phoneticPr fontId="21"/>
  </si>
  <si>
    <t>☆△△△の部分に、「ﾊﾟｰﾃｨｰ参加」「ﾚﾝﾀﾙｷｬｯﾌﾟ」などのことばを補う。</t>
    <rPh sb="5" eb="7">
      <t>ブブン</t>
    </rPh>
    <rPh sb="16" eb="18">
      <t>サンカ</t>
    </rPh>
    <rPh sb="37" eb="38">
      <t>オギナ</t>
    </rPh>
    <phoneticPr fontId="21"/>
  </si>
  <si>
    <t>↓</t>
    <phoneticPr fontId="1"/>
  </si>
  <si>
    <t>※《基本設定》画面は、リストの下（R12）にあります。</t>
    <rPh sb="2" eb="4">
      <t>キホン</t>
    </rPh>
    <rPh sb="4" eb="6">
      <t>セッテイ</t>
    </rPh>
    <rPh sb="7" eb="9">
      <t>ガメン</t>
    </rPh>
    <rPh sb="15" eb="16">
      <t>シタ</t>
    </rPh>
    <phoneticPr fontId="1"/>
  </si>
  <si>
    <t>☆◇◇◇の部分に、「ラッシュガード」「大会記念Ｔシャツ」などのことばを補う。</t>
    <rPh sb="5" eb="7">
      <t>ブブン</t>
    </rPh>
    <rPh sb="19" eb="21">
      <t>タイカイ</t>
    </rPh>
    <rPh sb="21" eb="23">
      <t>キネン</t>
    </rPh>
    <rPh sb="35" eb="36">
      <t>オギナ</t>
    </rPh>
    <phoneticPr fontId="21"/>
  </si>
  <si>
    <t>氏名ﾌﾘｶﾞﾅ
(ｾｲﾒｲ別)</t>
    <rPh sb="0" eb="2">
      <t>シメイ</t>
    </rPh>
    <rPh sb="13" eb="14">
      <t>ベツ</t>
    </rPh>
    <phoneticPr fontId="4"/>
  </si>
  <si>
    <t>種目ごとエントリー　種目名</t>
    <rPh sb="0" eb="2">
      <t>シュモク</t>
    </rPh>
    <rPh sb="10" eb="12">
      <t>シュモク</t>
    </rPh>
    <rPh sb="12" eb="13">
      <t>メイ</t>
    </rPh>
    <phoneticPr fontId="1"/>
  </si>
  <si>
    <t>氏名漢字
(姓名別)</t>
    <rPh sb="2" eb="4">
      <t>カンジ</t>
    </rPh>
    <rPh sb="6" eb="8">
      <t>セイメイ</t>
    </rPh>
    <rPh sb="8" eb="9">
      <t>ベツ</t>
    </rPh>
    <phoneticPr fontId="1"/>
  </si>
  <si>
    <t>チーム
番号</t>
    <rPh sb="4" eb="6">
      <t>バンゴウ</t>
    </rPh>
    <phoneticPr fontId="14"/>
  </si>
  <si>
    <t>C-1</t>
    <phoneticPr fontId="1"/>
  </si>
  <si>
    <t>年齢区分</t>
    <rPh sb="0" eb="2">
      <t>ネンレイ</t>
    </rPh>
    <rPh sb="2" eb="4">
      <t>クブン</t>
    </rPh>
    <phoneticPr fontId="1"/>
  </si>
  <si>
    <t>○義務あり</t>
  </si>
  <si>
    <t>（↑漢字・姓）</t>
    <rPh sb="2" eb="4">
      <t>カンジ</t>
    </rPh>
    <rPh sb="5" eb="6">
      <t>セイ</t>
    </rPh>
    <phoneticPr fontId="21"/>
  </si>
  <si>
    <t>（↑漢字・名）</t>
    <rPh sb="2" eb="4">
      <t>カンジ</t>
    </rPh>
    <rPh sb="5" eb="6">
      <t>メイ</t>
    </rPh>
    <phoneticPr fontId="21"/>
  </si>
  <si>
    <t>☆予選会を実施しない大会では、下の設定セル内（名称・略称）データを削除。</t>
    <rPh sb="1" eb="4">
      <t>ヨセンカイ</t>
    </rPh>
    <rPh sb="5" eb="7">
      <t>ジッシ</t>
    </rPh>
    <rPh sb="10" eb="12">
      <t>タイカイ</t>
    </rPh>
    <rPh sb="15" eb="16">
      <t>シタ</t>
    </rPh>
    <rPh sb="17" eb="19">
      <t>セッテイ</t>
    </rPh>
    <rPh sb="21" eb="22">
      <t>ナイ</t>
    </rPh>
    <rPh sb="23" eb="25">
      <t>メイショウ</t>
    </rPh>
    <rPh sb="26" eb="28">
      <t>リャクショウ</t>
    </rPh>
    <rPh sb="33" eb="35">
      <t>サクジョ</t>
    </rPh>
    <phoneticPr fontId="21"/>
  </si>
  <si>
    <t>8.</t>
    <phoneticPr fontId="1"/>
  </si>
  <si>
    <t>種目数</t>
    <rPh sb="0" eb="2">
      <t>シュモク</t>
    </rPh>
    <rPh sb="2" eb="3">
      <t>スウ</t>
    </rPh>
    <phoneticPr fontId="1"/>
  </si>
  <si>
    <r>
      <t>様式 D（同意書）は、チーム代表者が</t>
    </r>
    <r>
      <rPr>
        <b/>
        <u/>
        <sz val="12"/>
        <color indexed="10"/>
        <rFont val="ＭＳ ゴシック"/>
        <family val="3"/>
        <charset val="128"/>
      </rPr>
      <t>手書きで提出</t>
    </r>
    <r>
      <rPr>
        <sz val="12"/>
        <color indexed="8"/>
        <rFont val="ＭＳ ゴシック"/>
        <family val="3"/>
        <charset val="128"/>
      </rPr>
      <t>していただく書類です。</t>
    </r>
    <rPh sb="0" eb="2">
      <t>ヨウシキ</t>
    </rPh>
    <rPh sb="14" eb="17">
      <t>ダイヒョウシャ</t>
    </rPh>
    <rPh sb="18" eb="20">
      <t>テガ</t>
    </rPh>
    <rPh sb="22" eb="24">
      <t>テイシュツ</t>
    </rPh>
    <phoneticPr fontId="1"/>
  </si>
  <si>
    <t>上記の各事項を当チームの登録競技者は確認・同意した上で、競技者として登録・参加することを認めます。</t>
    <rPh sb="7" eb="8">
      <t>トウ</t>
    </rPh>
    <rPh sb="12" eb="14">
      <t>トウロク</t>
    </rPh>
    <rPh sb="14" eb="17">
      <t>キョウギシャ</t>
    </rPh>
    <rPh sb="18" eb="20">
      <t>カクニン</t>
    </rPh>
    <rPh sb="21" eb="23">
      <t>ドウイ</t>
    </rPh>
    <rPh sb="28" eb="31">
      <t>キョウギシャ</t>
    </rPh>
    <rPh sb="34" eb="36">
      <t>トウロク</t>
    </rPh>
    <rPh sb="37" eb="39">
      <t>サンカ</t>
    </rPh>
    <rPh sb="44" eb="45">
      <t>ミト</t>
    </rPh>
    <phoneticPr fontId="1"/>
  </si>
  <si>
    <t>（チーム代表者本人による署名・捺印のみ有効）</t>
    <rPh sb="4" eb="6">
      <t>ダイヒョウ</t>
    </rPh>
    <rPh sb="6" eb="7">
      <t>シャ</t>
    </rPh>
    <rPh sb="7" eb="9">
      <t>ホンニン</t>
    </rPh>
    <rPh sb="12" eb="14">
      <t>ショメイ</t>
    </rPh>
    <rPh sb="15" eb="17">
      <t>ナツイン</t>
    </rPh>
    <rPh sb="19" eb="21">
      <t>ユウコウ</t>
    </rPh>
    <phoneticPr fontId="1"/>
  </si>
  <si>
    <t>(１)</t>
    <phoneticPr fontId="1"/>
  </si>
  <si>
    <t>このシートを、「Ａ４版」で、１枚分印刷する（この説明文は印刷されません）。</t>
    <rPh sb="10" eb="11">
      <t>バン</t>
    </rPh>
    <rPh sb="15" eb="16">
      <t>マイ</t>
    </rPh>
    <rPh sb="24" eb="27">
      <t>セツメイブン</t>
    </rPh>
    <rPh sb="28" eb="30">
      <t>インサツ</t>
    </rPh>
    <phoneticPr fontId="1"/>
  </si>
  <si>
    <r>
      <t>チーム代表者に、</t>
    </r>
    <r>
      <rPr>
        <b/>
        <sz val="12"/>
        <color indexed="10"/>
        <rFont val="ＭＳ ゴシック"/>
        <family val="3"/>
        <charset val="128"/>
      </rPr>
      <t>「必要事項の記入」・「本人署名・押印」</t>
    </r>
    <r>
      <rPr>
        <sz val="12"/>
        <color indexed="8"/>
        <rFont val="ＭＳ ゴシック"/>
        <family val="3"/>
        <charset val="128"/>
      </rPr>
      <t>を依頼する。</t>
    </r>
    <rPh sb="3" eb="6">
      <t>ダイヒョウシャ</t>
    </rPh>
    <rPh sb="9" eb="11">
      <t>ヒツヨウ</t>
    </rPh>
    <rPh sb="11" eb="13">
      <t>ジコウ</t>
    </rPh>
    <rPh sb="14" eb="16">
      <t>キニュウ</t>
    </rPh>
    <rPh sb="19" eb="21">
      <t>ホンニン</t>
    </rPh>
    <rPh sb="21" eb="23">
      <t>ショメイ</t>
    </rPh>
    <rPh sb="24" eb="26">
      <t>オウイン</t>
    </rPh>
    <phoneticPr fontId="1"/>
  </si>
  <si>
    <t>申込締切までに郵送する。</t>
    <rPh sb="0" eb="2">
      <t>モウシコ</t>
    </rPh>
    <rPh sb="2" eb="4">
      <t>シメキリ</t>
    </rPh>
    <rPh sb="7" eb="9">
      <t>ユウソウ</t>
    </rPh>
    <phoneticPr fontId="1"/>
  </si>
  <si>
    <t>愛知ライフセービングクラブ</t>
  </si>
  <si>
    <t>秋田ライフセービングクラブ</t>
  </si>
  <si>
    <t>熱川ライフセービングクラブ</t>
  </si>
  <si>
    <t>飯岡ライフセービングクラブ</t>
  </si>
  <si>
    <t>今井浜サーフライフセービングクラブ</t>
  </si>
  <si>
    <t>岩井ライフセービングクラブ</t>
  </si>
  <si>
    <t>岩美ライフセービングクラブ</t>
  </si>
  <si>
    <t>大洗サーフライフセービングクラブ</t>
  </si>
  <si>
    <t>大磯ライフセービングクラブ</t>
  </si>
  <si>
    <t>大阪ライフセービングクラブ</t>
  </si>
  <si>
    <t>大竹サーフライフセービングクラブ</t>
  </si>
  <si>
    <t>岡山ライフセービングクラブ</t>
  </si>
  <si>
    <t>小樽ライフセービングクラブ</t>
  </si>
  <si>
    <t>御宿ライフセービングクラブ</t>
  </si>
  <si>
    <t>かごしま磯ライフセービングクラブ</t>
  </si>
  <si>
    <t>鹿嶋ライフガードチーム</t>
  </si>
  <si>
    <t>柏崎ライフセービングクラブ</t>
  </si>
  <si>
    <t>勝浦ライフセービングクラブ</t>
  </si>
  <si>
    <t>釜石ライフセービングクラブ</t>
  </si>
  <si>
    <t>鎌倉ライフガード</t>
  </si>
  <si>
    <t>鴨川ライフセービングクラブ</t>
  </si>
  <si>
    <t>KITAJIMAQUATICS</t>
  </si>
  <si>
    <t>キララライフセービングクラブ</t>
  </si>
  <si>
    <t>気仙沼ライフセービングクラブ</t>
  </si>
  <si>
    <t>神津島ライフセービングクラブ</t>
  </si>
  <si>
    <t>神戸ライフセービングクラブ</t>
  </si>
  <si>
    <t>SURF90鎌倉ライフセービングクラブ</t>
  </si>
  <si>
    <t>SURF90茅ヶ崎ライフセービングクラブ</t>
  </si>
  <si>
    <t>相良サーフライフセービングクラブ</t>
  </si>
  <si>
    <t>佐渡ライフセービングクラブ</t>
  </si>
  <si>
    <t>三多摩ライフセービングクラブ</t>
  </si>
  <si>
    <t>式根島ライフセービングクラブ</t>
  </si>
  <si>
    <t>下田ライフセービングクラブ</t>
  </si>
  <si>
    <t>十文字高等学校ライフセービングクラブ</t>
  </si>
  <si>
    <t>昭和第一学園高等学校ライフセービングクラブ</t>
  </si>
  <si>
    <t>白浜ライフセービングクラブ</t>
  </si>
  <si>
    <t>逗子サーフライフセービングクラブ</t>
  </si>
  <si>
    <t>成城学園ライフセービングクラブ</t>
  </si>
  <si>
    <t>世田谷スイミングアカデミー</t>
  </si>
  <si>
    <t>館山サーフライフセービングクラブ</t>
  </si>
  <si>
    <t>茅ヶ崎サーフライフセービングクラブ</t>
  </si>
  <si>
    <t>北谷公園サンセットビーチライフセービングクラブ</t>
  </si>
  <si>
    <t>銚子ライフセービングクラブ</t>
  </si>
  <si>
    <t>つがるライフセービングクラブ</t>
  </si>
  <si>
    <t>辻堂ライフセービングクラブ　</t>
  </si>
  <si>
    <t>土肥ライフセービングクラブ</t>
  </si>
  <si>
    <t>東京消防庁ライフセービングクラブ</t>
  </si>
  <si>
    <t>徳島ライフセービングクラブ</t>
  </si>
  <si>
    <t>今帰仁ライフセービングクラブ</t>
  </si>
  <si>
    <t>新潟青山ライフセービングクラブ</t>
  </si>
  <si>
    <t>新島ライフセービングクラブ</t>
  </si>
  <si>
    <t>二宮ライフセービングクラブ</t>
  </si>
  <si>
    <t>沼津ライフセービングクラブ</t>
  </si>
  <si>
    <t>波崎サーフライフセービングクラブ</t>
  </si>
  <si>
    <t>バディ冒険団</t>
  </si>
  <si>
    <t>浜田ライフセービングクラブ</t>
  </si>
  <si>
    <t>葉山ライフセービングクラブ</t>
  </si>
  <si>
    <t>日向ライフセービングクラブ</t>
  </si>
  <si>
    <t>ふくつライフセービングクラブ</t>
  </si>
  <si>
    <t>万座ライフガードチーム</t>
  </si>
  <si>
    <t>三浦海岸サーフライフセービングクラブ</t>
  </si>
  <si>
    <t>御浜ライフセービングクラブ</t>
  </si>
  <si>
    <t>三宅島ライフセービングクラブ</t>
  </si>
  <si>
    <t>宮崎ライフセービングクラブ</t>
  </si>
  <si>
    <t>宗像ライフセービングクラブ</t>
  </si>
  <si>
    <t>用宗ライフセービングクラブ</t>
  </si>
  <si>
    <t>盛岡ライフセービングクラブ</t>
  </si>
  <si>
    <t>屋久島ライフセービングクラブ</t>
  </si>
  <si>
    <t>山口ライフセービングクラブ</t>
  </si>
  <si>
    <t>湯河原ライフセービングクラブ</t>
  </si>
  <si>
    <t>横浜海の公園ライフセービングクラブ</t>
  </si>
  <si>
    <t>若狭和田ライフセービングクラブ</t>
  </si>
  <si>
    <t>和田浦ライフセービングクラブ</t>
  </si>
  <si>
    <t>愛知LSC</t>
  </si>
  <si>
    <t>秋田LSC</t>
  </si>
  <si>
    <t>熱川LSC</t>
  </si>
  <si>
    <t>飯岡LSC</t>
  </si>
  <si>
    <t>今井浜SLSC</t>
  </si>
  <si>
    <t>岩井LSC</t>
  </si>
  <si>
    <t>岩美LSC</t>
  </si>
  <si>
    <t>大洗SLSC</t>
  </si>
  <si>
    <t>大磯LSC</t>
  </si>
  <si>
    <t>大阪LSC</t>
  </si>
  <si>
    <t>大竹SLSC</t>
  </si>
  <si>
    <t>岡山LSC</t>
  </si>
  <si>
    <t>小樽LSC</t>
  </si>
  <si>
    <t>御宿LSC</t>
  </si>
  <si>
    <t>かごしま磯LSC</t>
  </si>
  <si>
    <t>鹿嶋LGT</t>
  </si>
  <si>
    <t>柏崎LSC</t>
  </si>
  <si>
    <t>勝浦LSC</t>
  </si>
  <si>
    <t>釜石LSC</t>
  </si>
  <si>
    <t>鎌倉LG</t>
  </si>
  <si>
    <t>鴨川LSC</t>
  </si>
  <si>
    <t>キララLSC</t>
  </si>
  <si>
    <t>気仙沼LSC</t>
  </si>
  <si>
    <t>神津島LSC</t>
  </si>
  <si>
    <t>神戸LSC</t>
  </si>
  <si>
    <t>SURF90鎌倉LSC</t>
  </si>
  <si>
    <t>SURF90茅ヶ崎LSC</t>
  </si>
  <si>
    <t>相良SLSC</t>
  </si>
  <si>
    <t>佐渡LSC</t>
  </si>
  <si>
    <t>三多摩LSC</t>
  </si>
  <si>
    <t>式根島LSC</t>
  </si>
  <si>
    <t>下田LSC</t>
  </si>
  <si>
    <t>十文字高等学校LSC</t>
  </si>
  <si>
    <t>昭和第一学園高等学校LSC</t>
  </si>
  <si>
    <t>白浜LSC</t>
  </si>
  <si>
    <t>逗子SLSC</t>
  </si>
  <si>
    <t>成城学園LSC</t>
  </si>
  <si>
    <t>世田谷SA</t>
  </si>
  <si>
    <t>館山SLSC</t>
  </si>
  <si>
    <t>茅ヶ崎SLSC</t>
  </si>
  <si>
    <t>北谷公園サンセットビーチLSC</t>
  </si>
  <si>
    <t>銚子LC</t>
  </si>
  <si>
    <t>つがるLSC</t>
  </si>
  <si>
    <t>辻堂LC　</t>
  </si>
  <si>
    <t>土肥LSC</t>
  </si>
  <si>
    <t>東京消防庁LSC</t>
  </si>
  <si>
    <t>徳島LSC</t>
  </si>
  <si>
    <t>今帰仁LSC</t>
  </si>
  <si>
    <t>新潟青山LSC</t>
  </si>
  <si>
    <t>新島LSC</t>
  </si>
  <si>
    <t>二宮LSC</t>
  </si>
  <si>
    <t>沼津LSC</t>
  </si>
  <si>
    <t>波崎SLSC</t>
  </si>
  <si>
    <t>浜田LSC</t>
  </si>
  <si>
    <t>葉山LSC</t>
  </si>
  <si>
    <t>日向LSC</t>
  </si>
  <si>
    <t>ふくつLSC</t>
  </si>
  <si>
    <t>万座LGT</t>
  </si>
  <si>
    <t>三浦海岸SLSC</t>
  </si>
  <si>
    <t>御浜LSC</t>
  </si>
  <si>
    <t>三宅島LSC</t>
  </si>
  <si>
    <t>宮崎LSC</t>
  </si>
  <si>
    <t>宗像LSC</t>
  </si>
  <si>
    <t>用宗LSC</t>
  </si>
  <si>
    <t>盛岡LSC</t>
  </si>
  <si>
    <t>屋久島LSC</t>
  </si>
  <si>
    <t>山口LSC</t>
  </si>
  <si>
    <t>湯河原LSC</t>
  </si>
  <si>
    <t>横浜海の公園LSC</t>
  </si>
  <si>
    <t>若狭和田LSC</t>
  </si>
  <si>
    <t>和田浦LSC</t>
  </si>
  <si>
    <t>（２）確認用（入力不要）</t>
    <rPh sb="3" eb="6">
      <t>カクニンヨウ</t>
    </rPh>
    <rPh sb="7" eb="9">
      <t>ニュウリョク</t>
    </rPh>
    <rPh sb="9" eb="11">
      <t>フヨウ</t>
    </rPh>
    <phoneticPr fontId="4"/>
  </si>
  <si>
    <t>追加個人種目</t>
    <rPh sb="0" eb="2">
      <t>ツイカ</t>
    </rPh>
    <rPh sb="2" eb="4">
      <t>コジン</t>
    </rPh>
    <rPh sb="4" eb="6">
      <t>シュモク</t>
    </rPh>
    <phoneticPr fontId="21"/>
  </si>
  <si>
    <t xml:space="preserve"> 5人以上 ～ 10人以下</t>
    <rPh sb="2" eb="3">
      <t>ニン</t>
    </rPh>
    <rPh sb="3" eb="5">
      <t>イジョウ</t>
    </rPh>
    <rPh sb="10" eb="11">
      <t>ニン</t>
    </rPh>
    <rPh sb="11" eb="13">
      <t>イカ</t>
    </rPh>
    <phoneticPr fontId="21"/>
  </si>
  <si>
    <t>３人</t>
    <rPh sb="1" eb="2">
      <t>ニン</t>
    </rPh>
    <phoneticPr fontId="21"/>
  </si>
  <si>
    <t>４人</t>
    <rPh sb="1" eb="2">
      <t>ニン</t>
    </rPh>
    <phoneticPr fontId="21"/>
  </si>
  <si>
    <t>8.</t>
  </si>
  <si>
    <t>選出テクニカルオフィシャル</t>
    <rPh sb="0" eb="2">
      <t>センシュツ</t>
    </rPh>
    <phoneticPr fontId="21"/>
  </si>
  <si>
    <t>安芸LSC</t>
  </si>
  <si>
    <t>熱海LSC</t>
  </si>
  <si>
    <t>奄美LSC</t>
  </si>
  <si>
    <t>皆生LSC</t>
  </si>
  <si>
    <t>関門LSC</t>
  </si>
  <si>
    <t>九十九里LSC</t>
  </si>
  <si>
    <t>コバルトブルー下関LSC</t>
  </si>
  <si>
    <t>SURF90藤沢LSC</t>
  </si>
  <si>
    <t>札幌LSC</t>
  </si>
  <si>
    <t>座間味LSC</t>
  </si>
  <si>
    <t>静波LSC</t>
  </si>
  <si>
    <t>湘南ひらつかLSC</t>
  </si>
  <si>
    <t>新宮LSC</t>
  </si>
  <si>
    <t>淡輪LSC</t>
  </si>
  <si>
    <t>西伊豆・松崎LSC</t>
  </si>
  <si>
    <t>西浜SLSC</t>
  </si>
  <si>
    <t>日体大荏原高等学校LSC</t>
  </si>
  <si>
    <t>萩SLSC</t>
  </si>
  <si>
    <t>浜松LSC</t>
  </si>
  <si>
    <t>福岡LSC</t>
  </si>
  <si>
    <t>富土LSC</t>
  </si>
  <si>
    <t>山形LSC</t>
  </si>
  <si>
    <t>吉母アクアLSC</t>
  </si>
  <si>
    <t>琉球LSC</t>
  </si>
  <si>
    <t>（３）チーム選出 テクニカルオフィシャル</t>
    <rPh sb="6" eb="8">
      <t>センシュツ</t>
    </rPh>
    <phoneticPr fontId="4"/>
  </si>
  <si>
    <t>5000xxxxx</t>
  </si>
  <si>
    <t>5000yyyyy</t>
  </si>
  <si>
    <t>追加
個人種目</t>
    <rPh sb="0" eb="2">
      <t>ツイカ</t>
    </rPh>
    <rPh sb="3" eb="5">
      <t>コジン</t>
    </rPh>
    <rPh sb="5" eb="7">
      <t>シュモク</t>
    </rPh>
    <phoneticPr fontId="14"/>
  </si>
  <si>
    <t>チーム
種目</t>
    <rPh sb="4" eb="6">
      <t>シュモク</t>
    </rPh>
    <phoneticPr fontId="14"/>
  </si>
  <si>
    <t>安芸ライフセービングクラブ</t>
    <rPh sb="0" eb="2">
      <t>アキ</t>
    </rPh>
    <phoneticPr fontId="1"/>
  </si>
  <si>
    <t>熱海ライフセービングクラブ</t>
    <rPh sb="0" eb="2">
      <t>アタミ</t>
    </rPh>
    <phoneticPr fontId="1"/>
  </si>
  <si>
    <t>奄美ライフセービングクラブ</t>
    <rPh sb="0" eb="2">
      <t>アマミ</t>
    </rPh>
    <phoneticPr fontId="1"/>
  </si>
  <si>
    <t>大分市ライフセービングクラブ</t>
    <rPh sb="2" eb="3">
      <t>シ</t>
    </rPh>
    <phoneticPr fontId="21"/>
  </si>
  <si>
    <t>皆生ライフセービングクラブ</t>
    <rPh sb="0" eb="2">
      <t>カイケ</t>
    </rPh>
    <phoneticPr fontId="1"/>
  </si>
  <si>
    <t>関門ライフセービングクラブ</t>
    <rPh sb="0" eb="2">
      <t>カンモン</t>
    </rPh>
    <phoneticPr fontId="1"/>
  </si>
  <si>
    <t>九十九里ライフセービングクラブ</t>
    <rPh sb="0" eb="4">
      <t>クジュウクリ</t>
    </rPh>
    <phoneticPr fontId="1"/>
  </si>
  <si>
    <t>コバルトブルー下関ライフセービングクラブ</t>
    <rPh sb="7" eb="9">
      <t>シモノセキ</t>
    </rPh>
    <phoneticPr fontId="1"/>
  </si>
  <si>
    <t>SURF90藤沢ライフセービングクラブ</t>
    <rPh sb="6" eb="8">
      <t>フジサワ</t>
    </rPh>
    <phoneticPr fontId="1"/>
  </si>
  <si>
    <t>札幌ライフセービングクラブ</t>
    <rPh sb="0" eb="2">
      <t>サッポロ</t>
    </rPh>
    <phoneticPr fontId="1"/>
  </si>
  <si>
    <t>座間味ライフセービングクラブ</t>
    <rPh sb="0" eb="3">
      <t>ザマミ</t>
    </rPh>
    <phoneticPr fontId="1"/>
  </si>
  <si>
    <t>静波ライフセービングクラブ</t>
    <rPh sb="0" eb="2">
      <t>シズナミ</t>
    </rPh>
    <phoneticPr fontId="21"/>
  </si>
  <si>
    <t>湘南GoldenAgeアカデミー</t>
  </si>
  <si>
    <t>湘南ひらつかライフセービングクラブ</t>
    <rPh sb="0" eb="2">
      <t>ショウナン</t>
    </rPh>
    <phoneticPr fontId="1"/>
  </si>
  <si>
    <t>新宮ライフセービングクラブ</t>
    <rPh sb="0" eb="2">
      <t>シングウ</t>
    </rPh>
    <phoneticPr fontId="1"/>
  </si>
  <si>
    <t>淡輪ライフセービングクラブ</t>
    <rPh sb="0" eb="2">
      <t>タンノワ</t>
    </rPh>
    <phoneticPr fontId="1"/>
  </si>
  <si>
    <t>西伊豆・松崎ライフセービングクラブ</t>
    <rPh sb="4" eb="6">
      <t>マツザキ</t>
    </rPh>
    <phoneticPr fontId="1"/>
  </si>
  <si>
    <t>西浜サーフライフセービングクラブ</t>
    <rPh sb="0" eb="2">
      <t>ニシハマ</t>
    </rPh>
    <phoneticPr fontId="1"/>
  </si>
  <si>
    <t>日本体育大学荏原高等学校ライフセービングクラブ</t>
    <rPh sb="0" eb="2">
      <t>ニホン</t>
    </rPh>
    <rPh sb="2" eb="4">
      <t>タイイク</t>
    </rPh>
    <rPh sb="4" eb="6">
      <t>ダイガク</t>
    </rPh>
    <rPh sb="6" eb="8">
      <t>エバラ</t>
    </rPh>
    <rPh sb="8" eb="10">
      <t>コウトウ</t>
    </rPh>
    <rPh sb="10" eb="12">
      <t>ガッコウ</t>
    </rPh>
    <phoneticPr fontId="1"/>
  </si>
  <si>
    <t>萩サーフライフセービングクラブ</t>
    <rPh sb="0" eb="1">
      <t>ハギ</t>
    </rPh>
    <phoneticPr fontId="1"/>
  </si>
  <si>
    <t>浜松ライフセービングクラブ</t>
    <rPh sb="0" eb="2">
      <t>ハママツ</t>
    </rPh>
    <phoneticPr fontId="1"/>
  </si>
  <si>
    <t>Vikings</t>
  </si>
  <si>
    <t>福岡ライフセービングクラブ</t>
    <rPh sb="0" eb="2">
      <t>フクオカ</t>
    </rPh>
    <phoneticPr fontId="1"/>
  </si>
  <si>
    <t>富土ライフセービングクラブ</t>
    <rPh sb="0" eb="1">
      <t>トミ</t>
    </rPh>
    <rPh sb="1" eb="2">
      <t>ツチ</t>
    </rPh>
    <phoneticPr fontId="1"/>
  </si>
  <si>
    <t>山形ライフセービングクラブ</t>
    <rPh sb="0" eb="2">
      <t>ヤマガタ</t>
    </rPh>
    <phoneticPr fontId="1"/>
  </si>
  <si>
    <t>吉母アクアライフセービングクラブ</t>
    <rPh sb="0" eb="1">
      <t>ヨシ</t>
    </rPh>
    <rPh sb="1" eb="2">
      <t>ハハ</t>
    </rPh>
    <phoneticPr fontId="1"/>
  </si>
  <si>
    <t>琉球ライフセービングクラブ</t>
    <rPh sb="0" eb="2">
      <t>リュウキュウ</t>
    </rPh>
    <phoneticPr fontId="1"/>
  </si>
  <si>
    <r>
      <t>大分市L</t>
    </r>
    <r>
      <rPr>
        <sz val="11"/>
        <color indexed="8"/>
        <rFont val="ＭＳ ゴシック"/>
        <family val="3"/>
        <charset val="128"/>
      </rPr>
      <t>SC</t>
    </r>
    <rPh sb="0" eb="3">
      <t>オオイタシ</t>
    </rPh>
    <phoneticPr fontId="14"/>
  </si>
  <si>
    <t>湘南GoldenAge</t>
  </si>
  <si>
    <t>申込〆切：</t>
    <rPh sb="0" eb="2">
      <t>モウシコミ</t>
    </rPh>
    <rPh sb="2" eb="4">
      <t>シメキリ</t>
    </rPh>
    <phoneticPr fontId="1"/>
  </si>
  <si>
    <t>※</t>
    <phoneticPr fontId="1"/>
  </si>
  <si>
    <t>様式 D（同意書）</t>
    <rPh sb="0" eb="2">
      <t>ヨウシキ</t>
    </rPh>
    <rPh sb="5" eb="8">
      <t>ドウイショ</t>
    </rPh>
    <phoneticPr fontId="1"/>
  </si>
  <si>
    <t>1.</t>
    <phoneticPr fontId="1"/>
  </si>
  <si>
    <t>当チームの登録競技者は、大会主催者が定めた参加資格を満たしています。</t>
    <rPh sb="0" eb="1">
      <t>トウ</t>
    </rPh>
    <rPh sb="5" eb="7">
      <t>トウロク</t>
    </rPh>
    <rPh sb="7" eb="10">
      <t>キョウギシャ</t>
    </rPh>
    <rPh sb="21" eb="23">
      <t>サンカ</t>
    </rPh>
    <rPh sb="23" eb="25">
      <t>シカク</t>
    </rPh>
    <rPh sb="26" eb="27">
      <t>ミ</t>
    </rPh>
    <phoneticPr fontId="1"/>
  </si>
  <si>
    <t>当チームの登録競技者は、大会主催者が定めた規則・規定・指示を遵守し、本大会の円滑な運営・進行に協力します。</t>
    <rPh sb="0" eb="1">
      <t>トウ</t>
    </rPh>
    <rPh sb="5" eb="7">
      <t>トウロク</t>
    </rPh>
    <rPh sb="7" eb="10">
      <t>キョウギシャ</t>
    </rPh>
    <rPh sb="14" eb="17">
      <t>シュサイシャ</t>
    </rPh>
    <rPh sb="18" eb="19">
      <t>サダ</t>
    </rPh>
    <rPh sb="30" eb="32">
      <t>ジュンシュ</t>
    </rPh>
    <phoneticPr fontId="1"/>
  </si>
  <si>
    <t>当チームの登録競技者は、大会開催中、各自私物の管理に自ら責任を持ち、大会主催者に対しては責任を問いません。</t>
    <rPh sb="18" eb="20">
      <t>カクジ</t>
    </rPh>
    <rPh sb="23" eb="25">
      <t>カンリ</t>
    </rPh>
    <phoneticPr fontId="1"/>
  </si>
  <si>
    <t>当チームの登録競技者自身および家族代表者保護者等関係者は、競技中及び付帯行事の開催中に負傷した場合、またはこれらに基づいた後遺症が発生した場合、あるいは死亡した場合においても、その原因のいかんを問わず、大会に係わるすべての大会関係者及びボランティア等に対する民事上の責任の一切を免除します。また、登録競技者に対する補償は、大会主催者が契約している保険の範囲内であることを承諾します。</t>
    <rPh sb="0" eb="1">
      <t>トウ</t>
    </rPh>
    <rPh sb="5" eb="7">
      <t>トウロク</t>
    </rPh>
    <rPh sb="7" eb="10">
      <t>キョウギシャ</t>
    </rPh>
    <rPh sb="10" eb="12">
      <t>ジシン</t>
    </rPh>
    <rPh sb="15" eb="17">
      <t>カゾク</t>
    </rPh>
    <rPh sb="17" eb="20">
      <t>ダイヒョウシャ</t>
    </rPh>
    <rPh sb="20" eb="23">
      <t>ホゴシャ</t>
    </rPh>
    <rPh sb="23" eb="24">
      <t>ナド</t>
    </rPh>
    <rPh sb="24" eb="27">
      <t>カンケイシャ</t>
    </rPh>
    <rPh sb="29" eb="31">
      <t>キョウギ</t>
    </rPh>
    <rPh sb="31" eb="32">
      <t>ナカ</t>
    </rPh>
    <rPh sb="32" eb="33">
      <t>オヨ</t>
    </rPh>
    <rPh sb="34" eb="36">
      <t>フタイ</t>
    </rPh>
    <rPh sb="36" eb="38">
      <t>ギョウジ</t>
    </rPh>
    <rPh sb="39" eb="41">
      <t>カイサイ</t>
    </rPh>
    <rPh sb="41" eb="42">
      <t>ナカ</t>
    </rPh>
    <rPh sb="43" eb="45">
      <t>フショウ</t>
    </rPh>
    <rPh sb="47" eb="49">
      <t>バアイ</t>
    </rPh>
    <rPh sb="57" eb="58">
      <t>モト</t>
    </rPh>
    <rPh sb="61" eb="64">
      <t>コウイショウ</t>
    </rPh>
    <rPh sb="65" eb="67">
      <t>ハッセイ</t>
    </rPh>
    <rPh sb="69" eb="71">
      <t>バアイ</t>
    </rPh>
    <rPh sb="76" eb="78">
      <t>シボウ</t>
    </rPh>
    <rPh sb="80" eb="82">
      <t>バアイ</t>
    </rPh>
    <rPh sb="90" eb="92">
      <t>ゲンイン</t>
    </rPh>
    <rPh sb="97" eb="98">
      <t>ト</t>
    </rPh>
    <rPh sb="101" eb="103">
      <t>タイカイ</t>
    </rPh>
    <rPh sb="104" eb="105">
      <t>カカ</t>
    </rPh>
    <rPh sb="111" eb="113">
      <t>タイカイ</t>
    </rPh>
    <rPh sb="113" eb="116">
      <t>カンケイシャ</t>
    </rPh>
    <rPh sb="116" eb="117">
      <t>オヨ</t>
    </rPh>
    <rPh sb="124" eb="125">
      <t>ナド</t>
    </rPh>
    <rPh sb="126" eb="127">
      <t>タイ</t>
    </rPh>
    <rPh sb="129" eb="132">
      <t>ミンジジョウ</t>
    </rPh>
    <rPh sb="133" eb="135">
      <t>セキニン</t>
    </rPh>
    <rPh sb="136" eb="138">
      <t>イッサイ</t>
    </rPh>
    <rPh sb="139" eb="141">
      <t>メンジョ</t>
    </rPh>
    <rPh sb="148" eb="150">
      <t>トウロク</t>
    </rPh>
    <rPh sb="150" eb="153">
      <t>キョウギシャ</t>
    </rPh>
    <rPh sb="154" eb="155">
      <t>タイ</t>
    </rPh>
    <rPh sb="157" eb="159">
      <t>ホショウ</t>
    </rPh>
    <rPh sb="161" eb="163">
      <t>タイカイ</t>
    </rPh>
    <rPh sb="163" eb="166">
      <t>シュサイシャ</t>
    </rPh>
    <rPh sb="167" eb="169">
      <t>ケイヤク</t>
    </rPh>
    <rPh sb="173" eb="175">
      <t>ホケン</t>
    </rPh>
    <rPh sb="176" eb="179">
      <t>ハンイナイ</t>
    </rPh>
    <rPh sb="185" eb="187">
      <t>ショウダク</t>
    </rPh>
    <phoneticPr fontId="1"/>
  </si>
  <si>
    <t>全員の健康状態が良好であることを確認し、また、各個人の自覚と責任において安全と健康に注意を払い、かつ、トレーニングを十分に行って本大会に臨むことを認めます。</t>
    <rPh sb="0" eb="2">
      <t>ゼンイン</t>
    </rPh>
    <rPh sb="16" eb="18">
      <t>カクニン</t>
    </rPh>
    <rPh sb="23" eb="26">
      <t>カクコジン</t>
    </rPh>
    <rPh sb="27" eb="29">
      <t>ジカク</t>
    </rPh>
    <rPh sb="30" eb="32">
      <t>セキニン</t>
    </rPh>
    <rPh sb="36" eb="38">
      <t>アンゼン</t>
    </rPh>
    <rPh sb="39" eb="41">
      <t>ケンコウ</t>
    </rPh>
    <rPh sb="42" eb="44">
      <t>チュウイ</t>
    </rPh>
    <rPh sb="45" eb="46">
      <t>ハラ</t>
    </rPh>
    <rPh sb="61" eb="62">
      <t>オコナ</t>
    </rPh>
    <rPh sb="68" eb="69">
      <t>ノゾ</t>
    </rPh>
    <rPh sb="73" eb="74">
      <t>ミト</t>
    </rPh>
    <phoneticPr fontId="1"/>
  </si>
  <si>
    <t>当チームの登録競技者の競技中の事故・発病等については、大会主催者において応急処置が施されることを承諾し、その応急処置の方法及び結果に対して異議を唱えません。</t>
    <rPh sb="48" eb="50">
      <t>ショウダク</t>
    </rPh>
    <rPh sb="54" eb="56">
      <t>オウキュウ</t>
    </rPh>
    <rPh sb="56" eb="58">
      <t>ショチ</t>
    </rPh>
    <rPh sb="59" eb="61">
      <t>ホウホウ</t>
    </rPh>
    <rPh sb="61" eb="62">
      <t>オヨ</t>
    </rPh>
    <rPh sb="63" eb="65">
      <t>ケッカ</t>
    </rPh>
    <rPh sb="69" eb="71">
      <t>イギ</t>
    </rPh>
    <rPh sb="72" eb="73">
      <t>トナ</t>
    </rPh>
    <phoneticPr fontId="1"/>
  </si>
  <si>
    <t>当チームの登録競技者の肖像権については大会主催者に帰属することを認めます。また、各自の個人情報が大会に関連する広報物、報道並びに情報メディアにおいて使用されることを了承し、大会主催者が制作する印刷物、映像制作物並びに情報メディア等による商業的利用を認めます。</t>
    <rPh sb="11" eb="13">
      <t>ショウゾウ</t>
    </rPh>
    <rPh sb="13" eb="14">
      <t>ケン</t>
    </rPh>
    <rPh sb="19" eb="21">
      <t>タイカイ</t>
    </rPh>
    <rPh sb="21" eb="24">
      <t>シュサイシャ</t>
    </rPh>
    <rPh sb="25" eb="27">
      <t>キゾク</t>
    </rPh>
    <rPh sb="32" eb="33">
      <t>ミト</t>
    </rPh>
    <rPh sb="40" eb="42">
      <t>カクジ</t>
    </rPh>
    <rPh sb="43" eb="45">
      <t>コジン</t>
    </rPh>
    <rPh sb="45" eb="47">
      <t>ジョウホウ</t>
    </rPh>
    <rPh sb="48" eb="50">
      <t>タイカイ</t>
    </rPh>
    <rPh sb="51" eb="53">
      <t>カンレン</t>
    </rPh>
    <rPh sb="55" eb="57">
      <t>コウホウ</t>
    </rPh>
    <rPh sb="57" eb="58">
      <t>ブツ</t>
    </rPh>
    <rPh sb="59" eb="61">
      <t>ホウドウ</t>
    </rPh>
    <rPh sb="61" eb="62">
      <t>ナラ</t>
    </rPh>
    <rPh sb="64" eb="66">
      <t>ジョウホウ</t>
    </rPh>
    <rPh sb="74" eb="76">
      <t>シヨウ</t>
    </rPh>
    <rPh sb="82" eb="84">
      <t>リョウショウ</t>
    </rPh>
    <rPh sb="86" eb="88">
      <t>タイカイ</t>
    </rPh>
    <rPh sb="88" eb="91">
      <t>シュサイシャ</t>
    </rPh>
    <rPh sb="92" eb="94">
      <t>セイサク</t>
    </rPh>
    <rPh sb="96" eb="98">
      <t>インサツ</t>
    </rPh>
    <rPh sb="98" eb="99">
      <t>ブツ</t>
    </rPh>
    <rPh sb="100" eb="102">
      <t>エイゾウ</t>
    </rPh>
    <rPh sb="102" eb="104">
      <t>セイサク</t>
    </rPh>
    <rPh sb="104" eb="105">
      <t>ブツ</t>
    </rPh>
    <rPh sb="105" eb="106">
      <t>ナラ</t>
    </rPh>
    <rPh sb="108" eb="110">
      <t>ジョウホウ</t>
    </rPh>
    <rPh sb="114" eb="115">
      <t>ナド</t>
    </rPh>
    <rPh sb="118" eb="121">
      <t>ショウギョウテキ</t>
    </rPh>
    <rPh sb="121" eb="123">
      <t>リヨウ</t>
    </rPh>
    <rPh sb="124" eb="125">
      <t>ミト</t>
    </rPh>
    <phoneticPr fontId="1"/>
  </si>
  <si>
    <t>当チームの登録競技者の家族、親族及び保護者は大会の内容を理解し、大会参加を承諾していることを認めます。</t>
    <rPh sb="11" eb="13">
      <t>カゾク</t>
    </rPh>
    <rPh sb="14" eb="16">
      <t>シンゾク</t>
    </rPh>
    <rPh sb="16" eb="17">
      <t>オヨ</t>
    </rPh>
    <rPh sb="18" eb="21">
      <t>ホゴシャ</t>
    </rPh>
    <rPh sb="22" eb="24">
      <t>タイカイ</t>
    </rPh>
    <rPh sb="25" eb="27">
      <t>ナイヨウ</t>
    </rPh>
    <rPh sb="28" eb="30">
      <t>リカイ</t>
    </rPh>
    <rPh sb="32" eb="34">
      <t>タイカイ</t>
    </rPh>
    <rPh sb="34" eb="36">
      <t>サンカ</t>
    </rPh>
    <rPh sb="37" eb="39">
      <t>ショウダク</t>
    </rPh>
    <rPh sb="46" eb="47">
      <t>ミト</t>
    </rPh>
    <phoneticPr fontId="1"/>
  </si>
  <si>
    <t>年</t>
    <phoneticPr fontId="1"/>
  </si>
  <si>
    <t>月</t>
    <phoneticPr fontId="1"/>
  </si>
  <si>
    <t>日</t>
    <phoneticPr fontId="1"/>
  </si>
  <si>
    <t>追加
ｴﾝﾄﾘｰ</t>
    <rPh sb="0" eb="2">
      <t>ツイカ</t>
    </rPh>
    <phoneticPr fontId="1"/>
  </si>
  <si>
    <t>淡路島ライフセービングクラブ</t>
    <rPh sb="0" eb="3">
      <t>アワジシマ</t>
    </rPh>
    <phoneticPr fontId="14"/>
  </si>
  <si>
    <t>淡路島LSC</t>
    <rPh sb="0" eb="3">
      <t>アワジシマ</t>
    </rPh>
    <phoneticPr fontId="14"/>
  </si>
  <si>
    <t>南伊豆ライフセービングクラブ</t>
    <rPh sb="0" eb="1">
      <t>ミナミ</t>
    </rPh>
    <rPh sb="1" eb="3">
      <t>イズ</t>
    </rPh>
    <phoneticPr fontId="14"/>
  </si>
  <si>
    <t>南伊豆LSC</t>
    <rPh sb="0" eb="1">
      <t>ミナミ</t>
    </rPh>
    <rPh sb="1" eb="3">
      <t>イズ</t>
    </rPh>
    <phoneticPr fontId="14"/>
  </si>
  <si>
    <t>[12]</t>
    <phoneticPr fontId="1"/>
  </si>
  <si>
    <t>ラッシュガード</t>
    <phoneticPr fontId="21"/>
  </si>
  <si>
    <t>ｻｰﾌﾚｰｽ</t>
  </si>
  <si>
    <t>ｻｰﾌﾚｰｽ</t>
    <phoneticPr fontId="1"/>
  </si>
  <si>
    <t>ﾋﾞｰﾁﾌﾗｯｸﾞｽ</t>
  </si>
  <si>
    <t>ﾋﾞｰﾁｽﾌﾟﾘﾝﾄ</t>
  </si>
  <si>
    <t>ｻｰﾌｽｷｰﾚｰｽ</t>
  </si>
  <si>
    <t>ﾎﾞｰﾄﾞﾚｰｽ</t>
  </si>
  <si>
    <t>ﾗｯｼｭｶﾞｰﾄﾞ
希望ｻｲｽﾞ</t>
    <rPh sb="10" eb="12">
      <t>キボウ</t>
    </rPh>
    <phoneticPr fontId="1"/>
  </si>
  <si>
    <t>ﾗｲﾌｾｰﾋﾞﾝｸﾞ
資格</t>
    <rPh sb="11" eb="13">
      <t>シカク</t>
    </rPh>
    <phoneticPr fontId="1"/>
  </si>
  <si>
    <t>ライフセービング資格</t>
    <rPh sb="8" eb="10">
      <t>シカク</t>
    </rPh>
    <phoneticPr fontId="1"/>
  </si>
  <si>
    <t>ベーシック・サーフライフセーバー</t>
    <phoneticPr fontId="1"/>
  </si>
  <si>
    <t>アドバンス・サーフライフセーバー</t>
    <phoneticPr fontId="1"/>
  </si>
  <si>
    <t>BLS資格及びウォーターセーフティ資格</t>
    <phoneticPr fontId="1"/>
  </si>
  <si>
    <t>ウォーターセーフティ資格</t>
    <phoneticPr fontId="1"/>
  </si>
  <si>
    <t>B1-222</t>
    <phoneticPr fontId="1"/>
  </si>
  <si>
    <t>活動実績</t>
    <rPh sb="0" eb="2">
      <t>カツドウ</t>
    </rPh>
    <rPh sb="2" eb="4">
      <t>ジッセキ</t>
    </rPh>
    <phoneticPr fontId="1"/>
  </si>
  <si>
    <t>サーフライフセービング・指導員</t>
    <phoneticPr fontId="1"/>
  </si>
  <si>
    <t>選出義務の有無→</t>
    <rPh sb="0" eb="2">
      <t>センシュツ</t>
    </rPh>
    <rPh sb="2" eb="4">
      <t>ギム</t>
    </rPh>
    <rPh sb="5" eb="7">
      <t>ウム</t>
    </rPh>
    <phoneticPr fontId="21"/>
  </si>
  <si>
    <t>-</t>
    <phoneticPr fontId="1"/>
  </si>
  <si>
    <t>(英字3文字)</t>
    <rPh sb="1" eb="3">
      <t>エイジ</t>
    </rPh>
    <rPh sb="4" eb="6">
      <t>モジ</t>
    </rPh>
    <phoneticPr fontId="1"/>
  </si>
  <si>
    <t>(数字2文字)</t>
    <rPh sb="1" eb="3">
      <t>スウジ</t>
    </rPh>
    <rPh sb="4" eb="6">
      <t>モジ</t>
    </rPh>
    <phoneticPr fontId="1"/>
  </si>
  <si>
    <t>由比ガ浜サーフライフセービングクラブ</t>
    <rPh sb="0" eb="2">
      <t>ユイ</t>
    </rPh>
    <rPh sb="3" eb="4">
      <t>ハマ</t>
    </rPh>
    <phoneticPr fontId="14"/>
  </si>
  <si>
    <t>由比ガ浜SLSC</t>
    <rPh sb="0" eb="2">
      <t>ユイ</t>
    </rPh>
    <rPh sb="3" eb="4">
      <t>ハマ</t>
    </rPh>
    <phoneticPr fontId="14"/>
  </si>
  <si>
    <t/>
  </si>
  <si>
    <t>↓</t>
    <phoneticPr fontId="21"/>
  </si>
  <si>
    <t>[13]ブロック予選会の区分</t>
    <rPh sb="8" eb="11">
      <t>ヨセンカイ</t>
    </rPh>
    <rPh sb="12" eb="14">
      <t>クブン</t>
    </rPh>
    <phoneticPr fontId="1"/>
  </si>
  <si>
    <t>[11]</t>
    <phoneticPr fontId="21"/>
  </si>
  <si>
    <t>チーム名</t>
    <rPh sb="3" eb="4">
      <t>メイ</t>
    </rPh>
    <phoneticPr fontId="21"/>
  </si>
  <si>
    <t>[11]チーム名</t>
    <rPh sb="7" eb="8">
      <t>メイ</t>
    </rPh>
    <phoneticPr fontId="21"/>
  </si>
  <si>
    <t>　右側へ　→　→</t>
    <rPh sb="1" eb="3">
      <t>ミギガワ</t>
    </rPh>
    <phoneticPr fontId="21"/>
  </si>
  <si>
    <t>0.</t>
    <phoneticPr fontId="21"/>
  </si>
  <si>
    <t>B1-30</t>
  </si>
  <si>
    <t>B1-31</t>
  </si>
  <si>
    <t>B1-32</t>
  </si>
  <si>
    <t>B1-33</t>
  </si>
  <si>
    <t>B1-34</t>
  </si>
  <si>
    <t>※上記一覧にない
チームは手入力→</t>
    <rPh sb="1" eb="3">
      <t>ジョウキ</t>
    </rPh>
    <rPh sb="3" eb="5">
      <t>イチラン</t>
    </rPh>
    <rPh sb="13" eb="14">
      <t>テ</t>
    </rPh>
    <rPh sb="14" eb="16">
      <t>ニュウリョク</t>
    </rPh>
    <phoneticPr fontId="21"/>
  </si>
  <si>
    <r>
      <t>[14]ﾁｰﾑｷｬｯﾌﾟ</t>
    </r>
    <r>
      <rPr>
        <b/>
        <sz val="8"/>
        <rFont val="ＭＳ ゴシック"/>
        <family val="3"/>
        <charset val="128"/>
      </rPr>
      <t>登録管理番号</t>
    </r>
    <rPh sb="12" eb="14">
      <t>トウロク</t>
    </rPh>
    <rPh sb="14" eb="16">
      <t>カンリ</t>
    </rPh>
    <rPh sb="16" eb="18">
      <t>バンゴウ</t>
    </rPh>
    <phoneticPr fontId="1"/>
  </si>
  <si>
    <t>[16]</t>
    <phoneticPr fontId="1"/>
  </si>
  <si>
    <t>［31］選出人数:</t>
    <rPh sb="6" eb="8">
      <t>ニンズウ</t>
    </rPh>
    <phoneticPr fontId="21"/>
  </si>
  <si>
    <t>いわきSLSC</t>
  </si>
  <si>
    <t>いわきサーフライフセービングクラブ</t>
  </si>
  <si>
    <t>クラブ種別</t>
    <rPh sb="3" eb="5">
      <t>シュベツ</t>
    </rPh>
    <phoneticPr fontId="1"/>
  </si>
  <si>
    <t>クラブ種別</t>
    <rPh sb="3" eb="5">
      <t>シュベツ</t>
    </rPh>
    <phoneticPr fontId="14"/>
  </si>
  <si>
    <t>ﾁｰﾑｷｬｯﾌﾟ
登録管理番号</t>
    <rPh sb="9" eb="15">
      <t>トウロクカンリバンゴウ</t>
    </rPh>
    <phoneticPr fontId="14"/>
  </si>
  <si>
    <t>A[16]</t>
    <phoneticPr fontId="14"/>
  </si>
  <si>
    <t>エントリー費→</t>
    <rPh sb="5" eb="6">
      <t>ヒ</t>
    </rPh>
    <phoneticPr fontId="14"/>
  </si>
  <si>
    <t>選出オフィシャル情報→</t>
    <rPh sb="0" eb="2">
      <t>センシュツ</t>
    </rPh>
    <rPh sb="8" eb="10">
      <t>ジョウホウ</t>
    </rPh>
    <phoneticPr fontId="14"/>
  </si>
  <si>
    <t>選出TO-1</t>
    <rPh sb="0" eb="2">
      <t>センシュツ</t>
    </rPh>
    <phoneticPr fontId="14"/>
  </si>
  <si>
    <t>選出TO-2</t>
    <rPh sb="0" eb="2">
      <t>センシュツ</t>
    </rPh>
    <phoneticPr fontId="14"/>
  </si>
  <si>
    <t>選出TO-3</t>
    <rPh sb="0" eb="2">
      <t>センシュツ</t>
    </rPh>
    <phoneticPr fontId="14"/>
  </si>
  <si>
    <t>選出TO-4</t>
    <rPh sb="0" eb="2">
      <t>センシュツ</t>
    </rPh>
    <phoneticPr fontId="14"/>
  </si>
  <si>
    <t>選出TO-5</t>
    <rPh sb="0" eb="2">
      <t>センシュツ</t>
    </rPh>
    <phoneticPr fontId="14"/>
  </si>
  <si>
    <t>選出ｵﾌｨｼｬﾙ
人数</t>
    <rPh sb="0" eb="2">
      <t>センシュツ</t>
    </rPh>
    <rPh sb="9" eb="11">
      <t>ニンズウ</t>
    </rPh>
    <phoneticPr fontId="14"/>
  </si>
  <si>
    <t>予選
区分</t>
    <rPh sb="0" eb="2">
      <t>ヨセン</t>
    </rPh>
    <rPh sb="3" eb="5">
      <t>クブン</t>
    </rPh>
    <phoneticPr fontId="1"/>
  </si>
  <si>
    <t>チーム代表者
氏名</t>
    <rPh sb="3" eb="6">
      <t>ダイヒョウシャ</t>
    </rPh>
    <phoneticPr fontId="1"/>
  </si>
  <si>
    <t>チーム代表者
住所</t>
    <rPh sb="3" eb="6">
      <t>ダイヒョウシャ</t>
    </rPh>
    <phoneticPr fontId="1"/>
  </si>
  <si>
    <t>チーム代表者
連絡先</t>
    <rPh sb="3" eb="6">
      <t>ダイヒョウシャ</t>
    </rPh>
    <rPh sb="7" eb="10">
      <t>レンラクサキ</t>
    </rPh>
    <phoneticPr fontId="1"/>
  </si>
  <si>
    <t>記入日
(西暦)</t>
    <rPh sb="0" eb="2">
      <t>キニュウ</t>
    </rPh>
    <rPh sb="2" eb="3">
      <t>ビ</t>
    </rPh>
    <rPh sb="5" eb="7">
      <t>セイレキ</t>
    </rPh>
    <phoneticPr fontId="1"/>
  </si>
  <si>
    <t>000-0000</t>
    <phoneticPr fontId="21"/>
  </si>
  <si>
    <t>000-0000-0000</t>
    <phoneticPr fontId="21"/>
  </si>
  <si>
    <t>×</t>
    <phoneticPr fontId="1"/>
  </si>
  <si>
    <t>※郵便番号・電話番号は、"-"（ハイフン）付きで入力してください。</t>
    <rPh sb="1" eb="5">
      <t>ユウビンバンゴウ</t>
    </rPh>
    <rPh sb="6" eb="10">
      <t>デンワバンゴウ</t>
    </rPh>
    <rPh sb="21" eb="22">
      <t>ツ</t>
    </rPh>
    <rPh sb="24" eb="26">
      <t>ニュウリョク</t>
    </rPh>
    <phoneticPr fontId="21"/>
  </si>
  <si>
    <t>予備01</t>
    <rPh sb="0" eb="2">
      <t>ヨビ</t>
    </rPh>
    <phoneticPr fontId="1"/>
  </si>
  <si>
    <t>北東</t>
    <rPh sb="0" eb="2">
      <t>ホクトウ</t>
    </rPh>
    <phoneticPr fontId="21"/>
  </si>
  <si>
    <t>北信</t>
    <rPh sb="0" eb="1">
      <t>ホク</t>
    </rPh>
    <rPh sb="1" eb="2">
      <t>シン</t>
    </rPh>
    <phoneticPr fontId="21"/>
  </si>
  <si>
    <t>北関</t>
    <rPh sb="0" eb="1">
      <t>キタ</t>
    </rPh>
    <rPh sb="1" eb="2">
      <t>セキ</t>
    </rPh>
    <phoneticPr fontId="21"/>
  </si>
  <si>
    <t>南関</t>
    <rPh sb="0" eb="1">
      <t>ミナミ</t>
    </rPh>
    <rPh sb="1" eb="2">
      <t>セキ</t>
    </rPh>
    <phoneticPr fontId="21"/>
  </si>
  <si>
    <t>東海</t>
    <rPh sb="0" eb="2">
      <t>トウカイ</t>
    </rPh>
    <phoneticPr fontId="21"/>
  </si>
  <si>
    <t>近畿</t>
    <rPh sb="0" eb="2">
      <t>キンキ</t>
    </rPh>
    <phoneticPr fontId="21"/>
  </si>
  <si>
    <t>中国</t>
    <rPh sb="0" eb="2">
      <t>チュウゴク</t>
    </rPh>
    <phoneticPr fontId="21"/>
  </si>
  <si>
    <t>四国</t>
    <rPh sb="0" eb="2">
      <t>シコク</t>
    </rPh>
    <phoneticPr fontId="21"/>
  </si>
  <si>
    <t>九沖</t>
    <rPh sb="0" eb="1">
      <t>キュウ</t>
    </rPh>
    <rPh sb="1" eb="2">
      <t>オキ</t>
    </rPh>
    <phoneticPr fontId="21"/>
  </si>
  <si>
    <t>予備02</t>
    <rPh sb="0" eb="2">
      <t>ヨビ</t>
    </rPh>
    <phoneticPr fontId="1"/>
  </si>
  <si>
    <t>予備03</t>
    <rPh sb="0" eb="2">
      <t>ヨビ</t>
    </rPh>
    <phoneticPr fontId="1"/>
  </si>
  <si>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</si>
  <si>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</si>
  <si>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</si>
  <si>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</si>
  <si>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</si>
  <si>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</si>
  <si>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</si>
  <si>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</si>
  <si>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</si>
  <si>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</si>
  <si>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</si>
  <si>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</si>
  <si>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</si>
  <si>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</si>
  <si>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</si>
  <si>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</si>
  <si>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</si>
  <si>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</si>
  <si>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</si>
  <si>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</si>
  <si>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</si>
  <si>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</si>
  <si>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</si>
  <si>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</si>
  <si>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</si>
  <si>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B1-35</t>
  </si>
  <si>
    <t>B1-36</t>
  </si>
  <si>
    <t>B1-37</t>
  </si>
  <si>
    <t>B1-38</t>
  </si>
  <si>
    <t>B1-39</t>
  </si>
  <si>
    <t>B1-40</t>
  </si>
  <si>
    <t>B1-41</t>
  </si>
  <si>
    <t>B1-42</t>
  </si>
  <si>
    <t>B1-43</t>
  </si>
  <si>
    <t>B1-44</t>
  </si>
  <si>
    <t>B2-24</t>
  </si>
  <si>
    <t>B2-25</t>
  </si>
  <si>
    <t>B2-26</t>
  </si>
  <si>
    <t>B2-27</t>
  </si>
  <si>
    <r>
      <t>チーム略称
※空欄の場合は、</t>
    </r>
    <r>
      <rPr>
        <b/>
        <sz val="9"/>
        <color rgb="FFFF0000"/>
        <rFont val="ＭＳ ゴシック"/>
        <family val="3"/>
        <charset val="128"/>
      </rPr>
      <t>↑上記太枠↑</t>
    </r>
    <r>
      <rPr>
        <sz val="9"/>
        <color indexed="10"/>
        <rFont val="ＭＳ ゴシック"/>
        <family val="3"/>
        <charset val="128"/>
      </rPr>
      <t>に手入力する！</t>
    </r>
    <rPh sb="3" eb="5">
      <t>リャクショウ</t>
    </rPh>
    <rPh sb="7" eb="9">
      <t>クウラン</t>
    </rPh>
    <rPh sb="10" eb="12">
      <t>バアイ</t>
    </rPh>
    <rPh sb="15" eb="17">
      <t>ジョウキ</t>
    </rPh>
    <rPh sb="17" eb="19">
      <t>フトワク</t>
    </rPh>
    <rPh sb="21" eb="22">
      <t>テ</t>
    </rPh>
    <rPh sb="22" eb="24">
      <t>ニュウリョク</t>
    </rPh>
    <phoneticPr fontId="14"/>
  </si>
  <si>
    <t>※データ
不備</t>
    <rPh sb="5" eb="7">
      <t>フビ</t>
    </rPh>
    <phoneticPr fontId="14"/>
  </si>
  <si>
    <t>予備01</t>
    <rPh sb="0" eb="2">
      <t>ヨビ</t>
    </rPh>
    <phoneticPr fontId="12"/>
  </si>
  <si>
    <t>予備02</t>
    <rPh sb="0" eb="2">
      <t>ヨビ</t>
    </rPh>
    <phoneticPr fontId="1"/>
  </si>
  <si>
    <t>混合</t>
    <rPh sb="0" eb="2">
      <t>コンゴウ</t>
    </rPh>
    <phoneticPr fontId="1"/>
  </si>
  <si>
    <t>登録↓</t>
    <rPh sb="0" eb="2">
      <t>トウロク</t>
    </rPh>
    <phoneticPr fontId="14"/>
  </si>
  <si>
    <t>予選会↓</t>
    <rPh sb="0" eb="3">
      <t>ヨセンカイ</t>
    </rPh>
    <phoneticPr fontId="14"/>
  </si>
  <si>
    <t>キャップ↓</t>
    <phoneticPr fontId="14"/>
  </si>
  <si>
    <t>予備03</t>
    <rPh sb="0" eb="2">
      <t>ヨビ</t>
    </rPh>
    <phoneticPr fontId="1"/>
  </si>
  <si>
    <t>オープン</t>
    <phoneticPr fontId="1"/>
  </si>
  <si>
    <t>[22]</t>
    <phoneticPr fontId="1"/>
  </si>
  <si>
    <t>オープン</t>
  </si>
  <si>
    <t>U-18</t>
  </si>
  <si>
    <t>U-15</t>
  </si>
  <si>
    <t>U-12</t>
  </si>
  <si>
    <t>U-10</t>
  </si>
  <si>
    <t>U-8</t>
  </si>
  <si>
    <t>追加個人種目数</t>
    <rPh sb="0" eb="7">
      <t>ツイカコジンシュモクスウ</t>
    </rPh>
    <phoneticPr fontId="1"/>
  </si>
  <si>
    <t>1.</t>
  </si>
  <si>
    <t>計</t>
    <rPh sb="0" eb="1">
      <t>ケイ</t>
    </rPh>
    <phoneticPr fontId="21"/>
  </si>
  <si>
    <t>[23]</t>
    <phoneticPr fontId="1"/>
  </si>
  <si>
    <t>女</t>
    <rPh sb="0" eb="1">
      <t>ジョ</t>
    </rPh>
    <phoneticPr fontId="1"/>
  </si>
  <si>
    <t>ラッシュガード・Ｔシャツ等サイズ</t>
    <rPh sb="12" eb="13">
      <t>トウ</t>
    </rPh>
    <phoneticPr fontId="1"/>
  </si>
  <si>
    <t>参加種別</t>
    <rPh sb="0" eb="2">
      <t>サンカ</t>
    </rPh>
    <rPh sb="2" eb="4">
      <t>シュベツ</t>
    </rPh>
    <phoneticPr fontId="1"/>
  </si>
  <si>
    <t>年齢区分</t>
    <rPh sb="0" eb="4">
      <t>ネンレイクブン</t>
    </rPh>
    <phoneticPr fontId="2"/>
  </si>
  <si>
    <t>ﾒﾝﾊﾞｰID
("5"から始まる9桁)</t>
    <rPh sb="14" eb="15">
      <t>ハジ</t>
    </rPh>
    <rPh sb="18" eb="19">
      <t>ケタ</t>
    </rPh>
    <phoneticPr fontId="1"/>
  </si>
  <si>
    <t>相模</t>
  </si>
  <si>
    <t>湾</t>
    <rPh sb="0" eb="1">
      <t>1</t>
    </rPh>
    <phoneticPr fontId="1"/>
  </si>
  <si>
    <t>ｻｶﾞﾐ</t>
  </si>
  <si>
    <t>ﾜﾝ</t>
  </si>
  <si>
    <t>新海</t>
    <rPh sb="0" eb="2">
      <t xml:space="preserve">シンカイ </t>
    </rPh>
    <phoneticPr fontId="1"/>
  </si>
  <si>
    <t>夏奈</t>
    <rPh sb="0" eb="2">
      <t>NANA</t>
    </rPh>
    <phoneticPr fontId="1"/>
  </si>
  <si>
    <t>ｼﾝｶｲ</t>
  </si>
  <si>
    <t>ﾅﾅ</t>
  </si>
  <si>
    <t>男</t>
    <rPh sb="0" eb="1">
      <t>オトコ</t>
    </rPh>
    <phoneticPr fontId="1"/>
  </si>
  <si>
    <t>南浜</t>
    <rPh sb="0" eb="2">
      <t>ミナミハマ</t>
    </rPh>
    <phoneticPr fontId="1"/>
  </si>
  <si>
    <t>ベーシック・サーフライフセーバー</t>
  </si>
  <si>
    <t>BLS資格及びウォーターセーフティ資格</t>
  </si>
  <si>
    <t>(高校生以上)</t>
    <rPh sb="1" eb="4">
      <t>コウコウセイ</t>
    </rPh>
    <rPh sb="4" eb="6">
      <t>イジョウ</t>
    </rPh>
    <phoneticPr fontId="1"/>
  </si>
  <si>
    <t>ｳｪｰﾃﾞｨﾝｸﾞﾚｰｽ</t>
    <phoneticPr fontId="1"/>
  </si>
  <si>
    <t>ﾋﾞｰﾁﾌﾗｯｸﾞｽ（15m）</t>
  </si>
  <si>
    <t>ﾋﾞｰﾁｽﾌﾟﾘﾝﾄ（50m）</t>
  </si>
  <si>
    <t>ﾆｯﾊﾟｰﾎﾞｰﾄﾞﾚｰｽ</t>
  </si>
  <si>
    <t>松が岡ライフセービングクラブ</t>
    <rPh sb="0" eb="1">
      <t>マツ</t>
    </rPh>
    <rPh sb="2" eb="3">
      <t>オカ</t>
    </rPh>
    <phoneticPr fontId="2"/>
  </si>
  <si>
    <t>ﾅｷﾞｻ</t>
    <phoneticPr fontId="92"/>
  </si>
  <si>
    <t>ﾗﾝ・ｽｲﾑ・ﾗﾝ</t>
    <phoneticPr fontId="1"/>
  </si>
  <si>
    <t>ﾋﾞｰﾁﾌﾗｯｸﾞｽ（15m）</t>
    <phoneticPr fontId="1"/>
  </si>
  <si>
    <t>ﾋﾞｰﾁｽﾌﾟﾘﾝﾄ（50m）</t>
    <phoneticPr fontId="1"/>
  </si>
  <si>
    <t>ｻｰﾌｽｷｰﾚｰｽ</t>
    <phoneticPr fontId="92"/>
  </si>
  <si>
    <t>ｵｰｼｬﾝﾏﾝ
ｵｰｼｬﾝｳｰﾏﾝ</t>
  </si>
  <si>
    <t>ｵｰｼｬﾝﾏﾝ
ｵｰｼｬﾝｳｰﾏﾝ</t>
    <phoneticPr fontId="1"/>
  </si>
  <si>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</si>
  <si>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</si>
  <si>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</si>
  <si>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</si>
  <si>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</si>
  <si>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</si>
  <si>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</si>
  <si>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</si>
  <si>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</si>
  <si>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</si>
  <si>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</si>
  <si>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</si>
  <si>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</si>
  <si>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</si>
  <si>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</si>
  <si>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</si>
  <si>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</si>
  <si>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</si>
  <si>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</si>
  <si>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</si>
  <si>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</si>
  <si>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e000</t>
    <phoneticPr fontId="1"/>
  </si>
  <si>
    <t>e001</t>
    <phoneticPr fontId="1"/>
  </si>
  <si>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</si>
  <si>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</si>
  <si>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</si>
  <si>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</si>
  <si>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</si>
  <si>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</si>
  <si>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</si>
  <si>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</si>
  <si>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</si>
  <si>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</si>
  <si>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</si>
  <si>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</si>
  <si>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</si>
  <si>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</si>
  <si>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</si>
  <si>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</si>
  <si>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</si>
  <si>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</si>
  <si>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</si>
  <si>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</si>
  <si>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</si>
  <si>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</si>
  <si>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</si>
  <si>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</si>
  <si>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</si>
  <si>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</si>
  <si>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</si>
  <si>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</si>
  <si>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</si>
  <si>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e031</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</si>
  <si>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</si>
  <si>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</si>
  <si>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</si>
  <si>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</si>
  <si>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</si>
  <si>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</si>
  <si>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</si>
  <si>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</si>
  <si>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</si>
  <si>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</si>
  <si>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</si>
  <si>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</si>
  <si>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</si>
  <si>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</si>
  <si>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</si>
  <si>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</si>
  <si>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</si>
  <si>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</si>
  <si>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</si>
  <si>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</si>
  <si>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</si>
  <si>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</si>
  <si>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</si>
  <si>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</si>
  <si>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</si>
  <si>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</si>
  <si>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</si>
  <si>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</si>
  <si>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</si>
  <si>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</si>
  <si>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</si>
  <si>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</si>
  <si>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</si>
  <si>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</si>
  <si>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</si>
  <si>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</si>
  <si>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</si>
  <si>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</si>
  <si>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</si>
  <si>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</si>
  <si>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</si>
  <si>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</si>
  <si>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</si>
  <si>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</si>
  <si>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</si>
  <si>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</si>
  <si>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</si>
  <si>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</si>
  <si>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</si>
  <si>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</si>
  <si>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</si>
  <si>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</si>
  <si>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</si>
  <si>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</si>
  <si>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</si>
  <si>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</si>
  <si>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e088</t>
  </si>
  <si>
    <t>e089</t>
  </si>
  <si>
    <t>e090</t>
  </si>
  <si>
    <t>e091</t>
  </si>
  <si>
    <t>e092</t>
  </si>
  <si>
    <t>e093</t>
  </si>
  <si>
    <t>e094</t>
  </si>
  <si>
    <t>e095</t>
  </si>
  <si>
    <t>e096</t>
  </si>
  <si>
    <t>e097</t>
  </si>
  <si>
    <t>e098</t>
  </si>
  <si>
    <t>e099</t>
  </si>
  <si>
    <t>☆正式名称をリストより選択してください。</t>
    <rPh sb="1" eb="5">
      <t>セイシキメイショウ</t>
    </rPh>
    <rPh sb="11" eb="13">
      <t>センタク</t>
    </rPh>
    <phoneticPr fontId="1"/>
  </si>
  <si>
    <t>人</t>
    <rPh sb="0" eb="1">
      <t>ニン</t>
    </rPh>
    <phoneticPr fontId="21"/>
  </si>
  <si>
    <t>種目分</t>
    <rPh sb="0" eb="3">
      <t>シュモクブン</t>
    </rPh>
    <phoneticPr fontId="21"/>
  </si>
  <si>
    <t>種目分</t>
    <rPh sb="0" eb="2">
      <t>シュモク</t>
    </rPh>
    <rPh sb="2" eb="3">
      <t>ブン</t>
    </rPh>
    <phoneticPr fontId="21"/>
  </si>
  <si>
    <r>
      <t>☆表示される人数分のテクニカルオフィシャル</t>
    </r>
    <r>
      <rPr>
        <b/>
        <sz val="12"/>
        <color rgb="FF0000FF"/>
        <rFont val="ＭＳ ゴシック"/>
        <family val="3"/>
        <charset val="128"/>
      </rPr>
      <t>（Ｃ級資格保持者）</t>
    </r>
    <r>
      <rPr>
        <sz val="12"/>
        <color indexed="12"/>
        <rFont val="ＭＳ ゴシック"/>
        <family val="3"/>
        <charset val="128"/>
      </rPr>
      <t>のお名前を入力してください。また、要項に記載の方法で、別途オフィシャルエントリーをお願いします。</t>
    </r>
    <rPh sb="23" eb="24">
      <t>キュウ</t>
    </rPh>
    <rPh sb="24" eb="26">
      <t>シカク</t>
    </rPh>
    <rPh sb="26" eb="29">
      <t>ホジシャ</t>
    </rPh>
    <rPh sb="47" eb="49">
      <t>ヨウコウ</t>
    </rPh>
    <rPh sb="50" eb="52">
      <t>キサイ</t>
    </rPh>
    <rPh sb="53" eb="55">
      <t>ホウホウ</t>
    </rPh>
    <rPh sb="57" eb="59">
      <t>ベット</t>
    </rPh>
    <rPh sb="72" eb="73">
      <t>ネガ</t>
    </rPh>
    <phoneticPr fontId="1"/>
  </si>
  <si>
    <t>⇒</t>
    <phoneticPr fontId="21"/>
  </si>
  <si>
    <r>
      <t>Ver.07</t>
    </r>
    <r>
      <rPr>
        <sz val="10"/>
        <color rgb="FF000000"/>
        <rFont val="Arial"/>
        <family val="2"/>
      </rPr>
      <t>-51a</t>
    </r>
    <phoneticPr fontId="21"/>
  </si>
  <si>
    <t>11人以上 ～ 15人以下</t>
    <rPh sb="2" eb="3">
      <t>ニン</t>
    </rPh>
    <rPh sb="3" eb="5">
      <t>イジョウ</t>
    </rPh>
    <rPh sb="10" eb="11">
      <t>ニン</t>
    </rPh>
    <rPh sb="11" eb="13">
      <t>イカ</t>
    </rPh>
    <phoneticPr fontId="21"/>
  </si>
  <si>
    <t>31人以上 ～</t>
    <rPh sb="2" eb="3">
      <t>ニン</t>
    </rPh>
    <rPh sb="3" eb="5">
      <t>イジョウ</t>
    </rPh>
    <phoneticPr fontId="21"/>
  </si>
  <si>
    <t>16人以上 ～ 30人以下</t>
    <rPh sb="2" eb="3">
      <t>ニン</t>
    </rPh>
    <rPh sb="3" eb="5">
      <t>イジョウ</t>
    </rPh>
    <rPh sb="10" eb="11">
      <t>ニン</t>
    </rPh>
    <rPh sb="11" eb="13">
      <t>イカ</t>
    </rPh>
    <phoneticPr fontId="21"/>
  </si>
  <si>
    <t>ﾁｰﾑ･ｴｷｼ</t>
    <phoneticPr fontId="1"/>
  </si>
  <si>
    <t>様式 C-2（ﾁｰﾑ種目・ｴｷｼﾋﾞｼｮﾝﾏｯﾁ）</t>
    <rPh sb="0" eb="2">
      <t>ヨウシキ</t>
    </rPh>
    <rPh sb="10" eb="12">
      <t>シュモク</t>
    </rPh>
    <phoneticPr fontId="12"/>
  </si>
  <si>
    <t>男女
区分</t>
    <rPh sb="0" eb="2">
      <t>ダンジョ</t>
    </rPh>
    <rPh sb="3" eb="5">
      <t>クブン</t>
    </rPh>
    <phoneticPr fontId="1"/>
  </si>
  <si>
    <t>ﾚｽｷｭｰﾁｭｰﾌﾞﾚｽｷｭｰ</t>
    <phoneticPr fontId="1"/>
  </si>
  <si>
    <t>ﾎﾞｰﾄﾞﾚｽｷｭｰ</t>
    <phoneticPr fontId="1"/>
  </si>
  <si>
    <t>ﾋﾞｰﾁﾘﾚｰ</t>
  </si>
  <si>
    <t>ﾋﾞｰﾁﾘﾚｰ</t>
    <phoneticPr fontId="1"/>
  </si>
  <si>
    <t>ｵｰｼｬﾝﾏﾝﾘﾚｰ
ｵｰｼｬﾝｳｰﾏﾝﾘﾚｰ</t>
    <phoneticPr fontId="1"/>
  </si>
  <si>
    <t>ﾀｯﾌﾟﾘﾝﾘﾚｰ</t>
  </si>
  <si>
    <t>ﾀｯﾌﾟﾘﾝﾘﾚｰ</t>
    <phoneticPr fontId="1"/>
  </si>
  <si>
    <t>オープン</t>
    <phoneticPr fontId="1"/>
  </si>
  <si>
    <t>４人１組</t>
    <phoneticPr fontId="1"/>
  </si>
  <si>
    <t>２人１組</t>
    <phoneticPr fontId="1"/>
  </si>
  <si>
    <t>様式 A-2 （チーム情報）</t>
    <rPh sb="0" eb="2">
      <t>ヨウシキ</t>
    </rPh>
    <rPh sb="11" eb="13">
      <t>ジョウホウ</t>
    </rPh>
    <phoneticPr fontId="1"/>
  </si>
  <si>
    <t>A-2</t>
    <phoneticPr fontId="21"/>
  </si>
  <si>
    <t>C2-01</t>
    <phoneticPr fontId="1"/>
  </si>
  <si>
    <t>C2-02</t>
  </si>
  <si>
    <t>C2-03</t>
  </si>
  <si>
    <t>C2-04</t>
  </si>
  <si>
    <t>C2-05</t>
  </si>
  <si>
    <t>C2-06</t>
  </si>
  <si>
    <t>C2-07</t>
    <phoneticPr fontId="1"/>
  </si>
  <si>
    <t>C2-08</t>
  </si>
  <si>
    <t>C2-09</t>
  </si>
  <si>
    <t>C2-10</t>
  </si>
  <si>
    <t>C2-11</t>
  </si>
  <si>
    <t>C2-12</t>
  </si>
  <si>
    <t>C2-13</t>
  </si>
  <si>
    <t>C2-14</t>
  </si>
  <si>
    <t>C2-15</t>
  </si>
  <si>
    <t>C2-16</t>
  </si>
  <si>
    <t>C2-17</t>
  </si>
  <si>
    <t>C2-18</t>
  </si>
  <si>
    <t>C2-19</t>
  </si>
  <si>
    <t>C2-20</t>
  </si>
  <si>
    <t>C2-21</t>
  </si>
  <si>
    <t>C2-22</t>
  </si>
  <si>
    <t>C2-23</t>
    <phoneticPr fontId="1"/>
  </si>
  <si>
    <t>C2-24</t>
  </si>
  <si>
    <t>C2-25</t>
  </si>
  <si>
    <t>C2-26</t>
  </si>
  <si>
    <t>C2-27</t>
  </si>
  <si>
    <t>C2-28</t>
  </si>
  <si>
    <t>C2-29</t>
  </si>
  <si>
    <t>C2-30</t>
  </si>
  <si>
    <t>C2-31</t>
  </si>
  <si>
    <t>C2-32</t>
  </si>
  <si>
    <t>オープン
男子</t>
    <rPh sb="5" eb="7">
      <t>ダンシ</t>
    </rPh>
    <phoneticPr fontId="14"/>
  </si>
  <si>
    <t>オープン
女子</t>
    <rPh sb="5" eb="7">
      <t>ジョシ</t>
    </rPh>
    <phoneticPr fontId="14"/>
  </si>
  <si>
    <t>オープン
計</t>
    <rPh sb="5" eb="6">
      <t>ケイ</t>
    </rPh>
    <phoneticPr fontId="14"/>
  </si>
  <si>
    <t>U-15
男子</t>
    <rPh sb="5" eb="7">
      <t>ダンシ</t>
    </rPh>
    <phoneticPr fontId="14"/>
  </si>
  <si>
    <t>U-15
女子</t>
    <rPh sb="5" eb="7">
      <t>ジョシ</t>
    </rPh>
    <phoneticPr fontId="14"/>
  </si>
  <si>
    <t>U-15
計</t>
    <rPh sb="5" eb="6">
      <t>ケイ</t>
    </rPh>
    <phoneticPr fontId="14"/>
  </si>
  <si>
    <t>U-12
男子</t>
    <rPh sb="5" eb="7">
      <t>ダンシ</t>
    </rPh>
    <phoneticPr fontId="14"/>
  </si>
  <si>
    <t>U-12
女子</t>
    <rPh sb="5" eb="7">
      <t>ジョシ</t>
    </rPh>
    <phoneticPr fontId="14"/>
  </si>
  <si>
    <t>U-10
男子</t>
    <rPh sb="5" eb="7">
      <t>ダンシ</t>
    </rPh>
    <phoneticPr fontId="14"/>
  </si>
  <si>
    <t>U-12
計</t>
    <rPh sb="5" eb="6">
      <t>ケイ</t>
    </rPh>
    <phoneticPr fontId="14"/>
  </si>
  <si>
    <t>U-10
女子</t>
    <rPh sb="5" eb="7">
      <t>ジョシ</t>
    </rPh>
    <phoneticPr fontId="14"/>
  </si>
  <si>
    <t>U-10
計</t>
    <rPh sb="5" eb="6">
      <t>ケイ</t>
    </rPh>
    <phoneticPr fontId="14"/>
  </si>
  <si>
    <t>U-8
男子</t>
    <rPh sb="4" eb="6">
      <t>ダンシ</t>
    </rPh>
    <phoneticPr fontId="14"/>
  </si>
  <si>
    <t>U-8
女子</t>
    <rPh sb="4" eb="6">
      <t>ジョシ</t>
    </rPh>
    <phoneticPr fontId="14"/>
  </si>
  <si>
    <t>U-8
計</t>
    <rPh sb="4" eb="5">
      <t>ケイ</t>
    </rPh>
    <phoneticPr fontId="14"/>
  </si>
  <si>
    <t>選手登録 計</t>
    <rPh sb="0" eb="2">
      <t>センシュ</t>
    </rPh>
    <rPh sb="2" eb="4">
      <t>トウロク</t>
    </rPh>
    <rPh sb="5" eb="6">
      <t>ケイ</t>
    </rPh>
    <phoneticPr fontId="14"/>
  </si>
  <si>
    <t>参加種別（年齢区分）・男女内訳→</t>
    <rPh sb="0" eb="2">
      <t>サンカ</t>
    </rPh>
    <rPh sb="2" eb="4">
      <t>シュベツ</t>
    </rPh>
    <rPh sb="5" eb="9">
      <t>ネンレイクブン</t>
    </rPh>
    <rPh sb="11" eb="13">
      <t>ダンジョ</t>
    </rPh>
    <rPh sb="13" eb="15">
      <t>ウチワケ</t>
    </rPh>
    <phoneticPr fontId="14"/>
  </si>
  <si>
    <t>種目追加→</t>
    <phoneticPr fontId="14"/>
  </si>
  <si>
    <t>RTS01</t>
    <phoneticPr fontId="14"/>
  </si>
  <si>
    <t>RTS02</t>
  </si>
  <si>
    <t>RTS03</t>
  </si>
  <si>
    <t>RTS04</t>
  </si>
  <si>
    <t>RTS05</t>
  </si>
  <si>
    <t>RTS06</t>
  </si>
  <si>
    <t>様式 B-1（オープン・男女）情報→</t>
    <rPh sb="0" eb="2">
      <t>ヨウシキ</t>
    </rPh>
    <rPh sb="12" eb="14">
      <t>ダンジョ</t>
    </rPh>
    <rPh sb="15" eb="17">
      <t>ジョウホウ</t>
    </rPh>
    <phoneticPr fontId="14"/>
  </si>
  <si>
    <t>様式 B-2（U-15・男女）情報→</t>
    <rPh sb="0" eb="2">
      <t>ヨウシキ</t>
    </rPh>
    <rPh sb="12" eb="14">
      <t>ダンジョ</t>
    </rPh>
    <rPh sb="15" eb="17">
      <t>ジョウホウ</t>
    </rPh>
    <phoneticPr fontId="14"/>
  </si>
  <si>
    <t>様式 B-3（U-12・男女）情報→</t>
    <rPh sb="0" eb="2">
      <t>ヨウシキ</t>
    </rPh>
    <rPh sb="12" eb="14">
      <t>ダンジョ</t>
    </rPh>
    <rPh sb="15" eb="17">
      <t>ジョウホウ</t>
    </rPh>
    <phoneticPr fontId="14"/>
  </si>
  <si>
    <t>様式 B-4（U-10・男女）情報→</t>
    <rPh sb="0" eb="2">
      <t>ヨウシキ</t>
    </rPh>
    <rPh sb="12" eb="14">
      <t>ダンジョ</t>
    </rPh>
    <rPh sb="15" eb="17">
      <t>ジョウホウ</t>
    </rPh>
    <phoneticPr fontId="14"/>
  </si>
  <si>
    <t>様式 B-5（U-8・男女）情報→</t>
    <rPh sb="0" eb="2">
      <t>ヨウシキ</t>
    </rPh>
    <rPh sb="11" eb="13">
      <t>ダンジョ</t>
    </rPh>
    <rPh sb="14" eb="16">
      <t>ジョウホウ</t>
    </rPh>
    <phoneticPr fontId="14"/>
  </si>
  <si>
    <t>B3-24</t>
  </si>
  <si>
    <t>B3-25</t>
  </si>
  <si>
    <t>B3-26</t>
  </si>
  <si>
    <t>B3-27</t>
  </si>
  <si>
    <t>B4-24</t>
  </si>
  <si>
    <t>B4-25</t>
  </si>
  <si>
    <t>B4-26</t>
  </si>
  <si>
    <t>B4-27</t>
  </si>
  <si>
    <t>B5-24</t>
  </si>
  <si>
    <t>B5-25</t>
  </si>
  <si>
    <t>B5-26</t>
  </si>
  <si>
    <t>B5-27</t>
  </si>
  <si>
    <t>様式C-2_オープン→</t>
    <rPh sb="0" eb="2">
      <t>ヨウシキ</t>
    </rPh>
    <phoneticPr fontId="14"/>
  </si>
  <si>
    <t>U-15→</t>
    <phoneticPr fontId="14"/>
  </si>
  <si>
    <t>U-12→</t>
    <phoneticPr fontId="14"/>
  </si>
  <si>
    <t>U-10→</t>
    <phoneticPr fontId="14"/>
  </si>
  <si>
    <t>U-8→</t>
    <phoneticPr fontId="14"/>
  </si>
  <si>
    <t>ｴｷｼﾋﾞｼｮﾝ→</t>
    <phoneticPr fontId="14"/>
  </si>
  <si>
    <t>A[23]</t>
    <phoneticPr fontId="14"/>
  </si>
  <si>
    <t>WA2-01</t>
    <phoneticPr fontId="14"/>
  </si>
  <si>
    <t>WA2-02</t>
  </si>
  <si>
    <t>WA2-03</t>
  </si>
  <si>
    <t>WA2-04</t>
  </si>
  <si>
    <t>WA2-05</t>
  </si>
  <si>
    <t>WA2-06</t>
  </si>
  <si>
    <t>WA2-07</t>
  </si>
  <si>
    <t>WA2-08</t>
  </si>
  <si>
    <t>WA2-09</t>
  </si>
  <si>
    <t>WA2-10</t>
  </si>
  <si>
    <t>WA2-11</t>
  </si>
  <si>
    <t>WA2-12</t>
  </si>
  <si>
    <t>WA2-13</t>
  </si>
  <si>
    <t>WA2-14</t>
  </si>
  <si>
    <t>WA2-15</t>
  </si>
  <si>
    <t>WA2-16</t>
  </si>
  <si>
    <t>WA2-17</t>
  </si>
  <si>
    <t>WA2-18</t>
  </si>
  <si>
    <t>WA2-19</t>
  </si>
  <si>
    <t>WA2-20</t>
  </si>
  <si>
    <t>WA2-21</t>
  </si>
  <si>
    <t>WA2-22</t>
  </si>
  <si>
    <t>WA2-23</t>
  </si>
  <si>
    <t>WA2-24</t>
  </si>
  <si>
    <t>WA2-25</t>
  </si>
  <si>
    <t>WA2-26</t>
  </si>
  <si>
    <t>WA2-27</t>
  </si>
  <si>
    <t>WA2-28</t>
  </si>
  <si>
    <t>WA2-29</t>
  </si>
  <si>
    <t>WA2-30</t>
  </si>
  <si>
    <t>WA2-31</t>
  </si>
  <si>
    <t>WA2-32</t>
  </si>
  <si>
    <t>WA2-33</t>
  </si>
  <si>
    <t>WA2-34</t>
  </si>
  <si>
    <t>WA2-35</t>
  </si>
  <si>
    <t>WA2-36</t>
  </si>
  <si>
    <t>WA2-37</t>
  </si>
  <si>
    <t>WA2-38</t>
  </si>
  <si>
    <t>WA2-39</t>
  </si>
  <si>
    <t>WA2-40</t>
  </si>
  <si>
    <t>WA2-41</t>
  </si>
  <si>
    <t>WA2-42</t>
  </si>
  <si>
    <t>WA2-43</t>
  </si>
  <si>
    <t>WA2-44</t>
  </si>
  <si>
    <t>WA2-45</t>
  </si>
  <si>
    <t>WA2-46</t>
  </si>
  <si>
    <t>WA2-47</t>
  </si>
  <si>
    <t>WA2-48</t>
  </si>
  <si>
    <t>WA2-49</t>
  </si>
  <si>
    <t>WA2-50</t>
  </si>
  <si>
    <t>WA2-51</t>
  </si>
  <si>
    <t>WA2-52</t>
  </si>
  <si>
    <t>WA2-53</t>
  </si>
  <si>
    <t>WA2-54</t>
  </si>
  <si>
    <t>WA2-55</t>
  </si>
  <si>
    <t>WA2-56</t>
  </si>
  <si>
    <t>WA2-57</t>
  </si>
  <si>
    <t>WA2-58</t>
  </si>
  <si>
    <t>WA2-59</t>
  </si>
  <si>
    <t>WA2-60</t>
  </si>
  <si>
    <t>WA2-61</t>
  </si>
  <si>
    <t>WA2-62</t>
  </si>
  <si>
    <t>WA2-63</t>
  </si>
  <si>
    <t>WA2-64</t>
  </si>
  <si>
    <t>WA2-65</t>
  </si>
  <si>
    <t>WA2-66</t>
  </si>
  <si>
    <t>WA2-67</t>
  </si>
  <si>
    <t>WA2-68</t>
  </si>
  <si>
    <t>WA2-69</t>
  </si>
  <si>
    <t>WA2-70</t>
  </si>
  <si>
    <t>WA2-71</t>
  </si>
  <si>
    <t>WA2-72</t>
  </si>
  <si>
    <t>WA2-73</t>
  </si>
  <si>
    <t>WA2-74</t>
  </si>
  <si>
    <t>WA2-75</t>
  </si>
  <si>
    <t>WA2-76</t>
  </si>
  <si>
    <t>WA2-77</t>
  </si>
  <si>
    <t>WA2-78</t>
  </si>
  <si>
    <t>WA2-79</t>
  </si>
  <si>
    <t>WA2-80</t>
  </si>
  <si>
    <t>WA2-81</t>
  </si>
  <si>
    <t>WA2-82</t>
  </si>
  <si>
    <t>WA2-83</t>
  </si>
  <si>
    <t>WA2-84</t>
  </si>
  <si>
    <t>WA2-85</t>
  </si>
  <si>
    <t>WA2-86</t>
  </si>
  <si>
    <t>WA2-87</t>
  </si>
  <si>
    <t>WA2-88</t>
  </si>
  <si>
    <t>WA2-89</t>
  </si>
  <si>
    <t>WA2-90</t>
  </si>
  <si>
    <t>WA2-91</t>
  </si>
  <si>
    <t>WA2-92</t>
  </si>
  <si>
    <t>WA2-93</t>
  </si>
  <si>
    <t>WA2-94</t>
  </si>
  <si>
    <t>WA2-95</t>
  </si>
  <si>
    <t>【20250331版】</t>
    <rPh sb="9" eb="10">
      <t>バン</t>
    </rPh>
    <phoneticPr fontId="21"/>
  </si>
  <si>
    <t>2025年 9月 1日（月） メール送信 23時59分59秒まで</t>
    <rPh sb="12" eb="13">
      <t xml:space="preserve">ツキ </t>
    </rPh>
    <rPh sb="18" eb="20">
      <t>ソウシン</t>
    </rPh>
    <rPh sb="23" eb="24">
      <t>ジ</t>
    </rPh>
    <rPh sb="26" eb="27">
      <t>フン</t>
    </rPh>
    <rPh sb="29" eb="30">
      <t>ビョウ</t>
    </rPh>
    <phoneticPr fontId="21"/>
  </si>
  <si>
    <t>第51回 全日本ライフセービング選手権大会 南関東予選会</t>
    <rPh sb="0" eb="1">
      <t xml:space="preserve">ダイ２５カイ </t>
    </rPh>
    <rPh sb="5" eb="8">
      <t xml:space="preserve">ゼンニホン </t>
    </rPh>
    <rPh sb="16" eb="19">
      <t xml:space="preserve">センシュケン </t>
    </rPh>
    <rPh sb="19" eb="21">
      <t xml:space="preserve">タイカイ </t>
    </rPh>
    <rPh sb="22" eb="25">
      <t xml:space="preserve">ミナミカントウ </t>
    </rPh>
    <rPh sb="25" eb="28">
      <t xml:space="preserve">ヨセンカイ </t>
    </rPh>
    <phoneticPr fontId="1"/>
  </si>
  <si>
    <t>三浦</t>
    <rPh sb="0" eb="2">
      <t xml:space="preserve">ミウラ </t>
    </rPh>
    <phoneticPr fontId="1"/>
  </si>
  <si>
    <t>海</t>
    <rPh sb="0" eb="1">
      <t xml:space="preserve">カイ </t>
    </rPh>
    <phoneticPr fontId="1"/>
  </si>
  <si>
    <t>ﾐｳﾗ</t>
    <phoneticPr fontId="1"/>
  </si>
  <si>
    <t>ｶｲ</t>
    <phoneticPr fontId="1"/>
  </si>
  <si>
    <t>渚</t>
    <rPh sb="0" eb="1">
      <t xml:space="preserve">ナギサ </t>
    </rPh>
    <phoneticPr fontId="92"/>
  </si>
  <si>
    <t>様式 B-1（個人種目）</t>
    <rPh sb="0" eb="2">
      <t>ヨウシキ</t>
    </rPh>
    <rPh sb="7" eb="9">
      <t>コジン</t>
    </rPh>
    <rPh sb="9" eb="11">
      <t>シュモク</t>
    </rPh>
    <phoneticPr fontId="2"/>
  </si>
  <si>
    <t>ﾋﾞｰﾁﾗﾝ 2km</t>
    <phoneticPr fontId="92"/>
  </si>
  <si>
    <t>ﾋﾞｰﾁﾗﾝ 2km</t>
    <phoneticPr fontId="1"/>
  </si>
  <si>
    <t>男子</t>
    <rPh sb="0" eb="2">
      <t xml:space="preserve">ダンシ </t>
    </rPh>
    <phoneticPr fontId="21"/>
  </si>
  <si>
    <t>女子</t>
    <rPh sb="0" eb="2">
      <t xml:space="preserve">ジョシ </t>
    </rPh>
    <phoneticPr fontId="21"/>
  </si>
  <si>
    <t>ｴﾝﾄﾘｰ数</t>
    <rPh sb="5" eb="6">
      <t>スウ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</si>
</sst>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yyyy/mm/dd"/>
    <numFmt numFmtId="177" formatCode="@&quot;:&quot;"/>
    <numFmt numFmtId="178" formatCode="0_ "/>
  </numFmts>
  <fonts count="105">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ゴシック"/>
      <family val="3"/>
      <charset val="128"/>
    </font>
    <font>
      <sz val="6"/>
      <name val="Osaka"/>
      <family val="3"/>
      <charset val="128"/>
    </font>
    <font>
      <b/>
      <sz val="12"/>
      <name val="ＭＳ ゴシック"/>
      <family val="3"/>
      <charset val="128"/>
    </font>
    <font>
      <sz val="10"/>
      <name val="ＭＳ ゴシック"/>
      <family val="3"/>
      <charset val="128"/>
    </font>
    <font>
      <sz val="14"/>
      <name val="ＭＳ ゴシック"/>
      <family val="3"/>
      <charset val="128"/>
    </font>
    <font>
      <sz val="12"/>
      <color indexed="9"/>
      <name val="ＭＳ ゴシック"/>
      <family val="3"/>
      <charset val="128"/>
    </font>
    <font>
      <b/>
      <sz val="14"/>
      <color indexed="9"/>
      <name val="ＭＳ ゴシック"/>
      <family val="3"/>
      <charset val="128"/>
    </font>
    <font>
      <sz val="10"/>
      <color indexed="8"/>
      <name val="ＭＳ ゴシック"/>
      <family val="3"/>
      <charset val="128"/>
    </font>
    <font>
      <sz val="10"/>
      <color indexed="10"/>
      <name val="ＭＳ ゴシック"/>
      <family val="3"/>
      <charset val="128"/>
    </font>
    <font>
      <sz val="6"/>
      <name val="ＭＳ Ｐゴシック"/>
      <family val="3"/>
      <charset val="128"/>
    </font>
    <font>
      <sz val="11"/>
      <color indexed="8"/>
      <name val="ＭＳ ゴシック"/>
      <family val="3"/>
      <charset val="128"/>
    </font>
    <font>
      <sz val="6"/>
      <name val="ＭＳ Ｐゴシック"/>
      <family val="3"/>
      <charset val="128"/>
    </font>
    <font>
      <b/>
      <sz val="12"/>
      <color indexed="10"/>
      <name val="ＭＳ ゴシック"/>
      <family val="3"/>
      <charset val="128"/>
    </font>
    <font>
      <sz val="11"/>
      <color indexed="8"/>
      <name val="ＭＳ ゴシック"/>
      <family val="3"/>
      <charset val="128"/>
    </font>
    <font>
      <sz val="12"/>
      <color indexed="8"/>
      <name val="ＭＳ ゴシック"/>
      <family val="3"/>
      <charset val="128"/>
    </font>
    <font>
      <b/>
      <sz val="11"/>
      <color indexed="12"/>
      <name val="ＭＳ ゴシック"/>
      <family val="3"/>
      <charset val="128"/>
    </font>
    <font>
      <sz val="24"/>
      <color indexed="8"/>
      <name val="ＭＳ ゴシック"/>
      <family val="3"/>
      <charset val="128"/>
    </font>
    <font>
      <sz val="9"/>
      <color indexed="8"/>
      <name val="ＭＳ ゴシック"/>
      <family val="3"/>
      <charset val="128"/>
    </font>
    <font>
      <sz val="6"/>
      <name val="ＭＳ Ｐゴシック"/>
      <family val="3"/>
      <charset val="128"/>
    </font>
    <font>
      <sz val="18"/>
      <color indexed="8"/>
      <name val="ＭＳ ゴシック"/>
      <family val="3"/>
      <charset val="128"/>
    </font>
    <font>
      <b/>
      <sz val="10"/>
      <name val="ＭＳ ゴシック"/>
      <family val="3"/>
      <charset val="128"/>
    </font>
    <font>
      <sz val="10"/>
      <color indexed="12"/>
      <name val="ＭＳ ゴシック"/>
      <family val="3"/>
      <charset val="128"/>
    </font>
    <font>
      <sz val="10"/>
      <color indexed="8"/>
      <name val="ＭＳ ゴシック"/>
      <family val="3"/>
      <charset val="128"/>
    </font>
    <font>
      <sz val="12"/>
      <color indexed="8"/>
      <name val="ＭＳ ゴシック"/>
      <family val="3"/>
      <charset val="128"/>
    </font>
    <font>
      <sz val="20"/>
      <color indexed="8"/>
      <name val="ＭＳ ゴシック"/>
      <family val="3"/>
      <charset val="128"/>
    </font>
    <font>
      <sz val="9"/>
      <name val="ＭＳ ゴシック"/>
      <family val="3"/>
      <charset val="128"/>
    </font>
    <font>
      <sz val="11"/>
      <name val="ＭＳ ゴシック"/>
      <family val="3"/>
      <charset val="128"/>
    </font>
    <font>
      <sz val="24"/>
      <name val="ＭＳ ゴシック"/>
      <family val="3"/>
      <charset val="128"/>
    </font>
    <font>
      <sz val="14"/>
      <color indexed="8"/>
      <name val="ＭＳ ゴシック"/>
      <family val="3"/>
      <charset val="128"/>
    </font>
    <font>
      <b/>
      <sz val="9"/>
      <name val="ＭＳ ゴシック"/>
      <family val="3"/>
      <charset val="128"/>
    </font>
    <font>
      <b/>
      <sz val="12"/>
      <color indexed="8"/>
      <name val="ＭＳ ゴシック"/>
      <family val="3"/>
      <charset val="128"/>
    </font>
    <font>
      <b/>
      <sz val="10"/>
      <color indexed="8"/>
      <name val="ＭＳ ゴシック"/>
      <family val="3"/>
      <charset val="128"/>
    </font>
    <font>
      <b/>
      <sz val="16"/>
      <color indexed="10"/>
      <name val="ＭＳ ゴシック"/>
      <family val="3"/>
      <charset val="128"/>
    </font>
    <font>
      <sz val="10"/>
      <color indexed="8"/>
      <name val="ＭＳ 明朝"/>
      <family val="1"/>
      <charset val="128"/>
    </font>
    <font>
      <b/>
      <u/>
      <sz val="12"/>
      <color indexed="10"/>
      <name val="ＭＳ ゴシック"/>
      <family val="3"/>
      <charset val="128"/>
    </font>
    <font>
      <sz val="10"/>
      <color indexed="8"/>
      <name val="Arial"/>
      <family val="2"/>
    </font>
    <font>
      <sz val="12"/>
      <name val="Osaka"/>
      <family val="3"/>
      <charset val="128"/>
    </font>
    <font>
      <sz val="12"/>
      <color indexed="12"/>
      <name val="ＭＳ ゴシック"/>
      <family val="3"/>
      <charset val="128"/>
    </font>
    <font>
      <b/>
      <sz val="12"/>
      <color indexed="10"/>
      <name val="ＭＳ ゴシック"/>
      <family val="3"/>
      <charset val="128"/>
    </font>
    <font>
      <sz val="9"/>
      <color indexed="10"/>
      <name val="ＭＳ ゴシック"/>
      <family val="3"/>
      <charset val="128"/>
    </font>
    <font>
      <b/>
      <sz val="11"/>
      <color indexed="12"/>
      <name val="ＭＳ ゴシック"/>
      <family val="3"/>
      <charset val="128"/>
    </font>
    <font>
      <sz val="10"/>
      <color indexed="12"/>
      <name val="ＭＳ ゴシック"/>
      <family val="3"/>
      <charset val="128"/>
    </font>
    <font>
      <sz val="11"/>
      <color indexed="10"/>
      <name val="ＭＳ ゴシック"/>
      <family val="3"/>
      <charset val="128"/>
    </font>
    <font>
      <sz val="11"/>
      <color indexed="12"/>
      <name val="ＭＳ ゴシック"/>
      <family val="3"/>
      <charset val="128"/>
    </font>
    <font>
      <sz val="11"/>
      <color indexed="8"/>
      <name val="ＭＳ ゴシック"/>
      <family val="3"/>
      <charset val="128"/>
    </font>
    <font>
      <b/>
      <sz val="14"/>
      <color indexed="9"/>
      <name val="ＭＳ ゴシック"/>
      <family val="3"/>
      <charset val="128"/>
    </font>
    <font>
      <sz val="20"/>
      <color indexed="8"/>
      <name val="ＭＳ ゴシック"/>
      <family val="3"/>
      <charset val="128"/>
    </font>
    <font>
      <sz val="12"/>
      <color indexed="8"/>
      <name val="ＭＳ ゴシック"/>
      <family val="3"/>
      <charset val="128"/>
    </font>
    <font>
      <sz val="9"/>
      <color indexed="8"/>
      <name val="ＭＳ ゴシック"/>
      <family val="3"/>
      <charset val="128"/>
    </font>
    <font>
      <b/>
      <sz val="10"/>
      <color indexed="10"/>
      <name val="ＭＳ ゴシック"/>
      <family val="3"/>
      <charset val="128"/>
    </font>
    <font>
      <sz val="12"/>
      <color indexed="10"/>
      <name val="ＭＳ ゴシック"/>
      <family val="3"/>
      <charset val="128"/>
    </font>
    <font>
      <sz val="12"/>
      <color indexed="56"/>
      <name val="ＭＳ ゴシック"/>
      <family val="3"/>
      <charset val="128"/>
    </font>
    <font>
      <b/>
      <sz val="12"/>
      <color indexed="56"/>
      <name val="ＭＳ ゴシック"/>
      <family val="3"/>
      <charset val="128"/>
    </font>
    <font>
      <sz val="14"/>
      <color indexed="10"/>
      <name val="ＭＳ ゴシック"/>
      <family val="3"/>
      <charset val="128"/>
    </font>
    <font>
      <b/>
      <sz val="14"/>
      <color indexed="10"/>
      <name val="ＭＳ ゴシック"/>
      <family val="3"/>
      <charset val="128"/>
    </font>
    <font>
      <sz val="14"/>
      <color indexed="8"/>
      <name val="ＭＳ ゴシック"/>
      <family val="3"/>
      <charset val="128"/>
    </font>
    <font>
      <b/>
      <sz val="16"/>
      <color indexed="10"/>
      <name val="ＭＳ ゴシック"/>
      <family val="3"/>
      <charset val="128"/>
    </font>
    <font>
      <b/>
      <sz val="11"/>
      <color indexed="8"/>
      <name val="ＭＳ ゴシック"/>
      <family val="3"/>
      <charset val="128"/>
    </font>
    <font>
      <sz val="8"/>
      <name val="ＭＳ ゴシック"/>
      <family val="3"/>
      <charset val="128"/>
    </font>
    <font>
      <b/>
      <sz val="8"/>
      <name val="ＭＳ ゴシック"/>
      <family val="3"/>
      <charset val="128"/>
    </font>
    <font>
      <sz val="6"/>
      <name val="ＭＳ Ｐゴシック"/>
      <family val="3"/>
      <charset val="128"/>
    </font>
    <font>
      <sz val="9"/>
      <color indexed="56"/>
      <name val="ＭＳ ゴシック"/>
      <family val="3"/>
      <charset val="128"/>
    </font>
    <font>
      <sz val="22"/>
      <color indexed="8"/>
      <name val="ＭＳ ゴシック"/>
      <family val="3"/>
      <charset val="128"/>
    </font>
    <font>
      <b/>
      <sz val="11"/>
      <color rgb="FFFF0000"/>
      <name val="ＭＳ ゴシック"/>
      <family val="3"/>
      <charset val="128"/>
    </font>
    <font>
      <sz val="11"/>
      <color rgb="FFFF0000"/>
      <name val="ＭＳ ゴシック"/>
      <family val="3"/>
      <charset val="128"/>
    </font>
    <font>
      <b/>
      <sz val="12"/>
      <color rgb="FFFF0000"/>
      <name val="ＭＳ ゴシック"/>
      <family val="3"/>
      <charset val="128"/>
    </font>
    <font>
      <sz val="11"/>
      <color rgb="FF0070C0"/>
      <name val="ＭＳ ゴシック"/>
      <family val="3"/>
      <charset val="128"/>
    </font>
    <font>
      <sz val="9"/>
      <color rgb="FF0000FF"/>
      <name val="ＭＳ ゴシック"/>
      <family val="3"/>
      <charset val="128"/>
    </font>
    <font>
      <sz val="8"/>
      <color rgb="FFFF0000"/>
      <name val="ＭＳ ゴシック"/>
      <family val="3"/>
      <charset val="128"/>
    </font>
    <font>
      <sz val="18"/>
      <color rgb="FFFF0000"/>
      <name val="ＭＳ ゴシック"/>
      <family val="3"/>
      <charset val="128"/>
    </font>
    <font>
      <sz val="12"/>
      <color indexed="8"/>
      <name val="HG創英角ｺﾞｼｯｸUB"/>
      <family val="3"/>
      <charset val="128"/>
    </font>
    <font>
      <sz val="10"/>
      <color indexed="8"/>
      <name val="HG創英角ｺﾞｼｯｸUB"/>
      <family val="3"/>
      <charset val="128"/>
    </font>
    <font>
      <b/>
      <sz val="9"/>
      <color indexed="8"/>
      <name val="ＭＳ ゴシック"/>
      <family val="3"/>
      <charset val="128"/>
    </font>
    <font>
      <sz val="10"/>
      <color rgb="FF0000FF"/>
      <name val="ＭＳ ゴシック"/>
      <family val="3"/>
      <charset val="128"/>
    </font>
    <font>
      <sz val="12"/>
      <color rgb="FFFF0000"/>
      <name val="ＭＳ ゴシック"/>
      <family val="3"/>
      <charset val="128"/>
    </font>
    <font>
      <b/>
      <sz val="9"/>
      <color rgb="FFFF0000"/>
      <name val="ＭＳ ゴシック"/>
      <family val="3"/>
      <charset val="128"/>
    </font>
    <font>
      <b/>
      <sz val="10"/>
      <color rgb="FFFF0000"/>
      <name val="ＭＳ ゴシック"/>
      <family val="3"/>
      <charset val="128"/>
    </font>
    <font>
      <sz val="12"/>
      <color indexed="8"/>
      <name val="ＭＳ 明朝"/>
      <family val="1"/>
      <charset val="128"/>
    </font>
    <font>
      <sz val="12"/>
      <name val="ＭＳ 明朝"/>
      <family val="1"/>
      <charset val="128"/>
    </font>
    <font>
      <sz val="18"/>
      <color indexed="10"/>
      <name val="HG創英角ｺﾞｼｯｸUB"/>
      <family val="3"/>
      <charset val="128"/>
    </font>
    <font>
      <b/>
      <sz val="18"/>
      <color indexed="10"/>
      <name val="ＭＳ ゴシック"/>
      <family val="3"/>
      <charset val="128"/>
    </font>
    <font>
      <sz val="10"/>
      <color rgb="FF000000"/>
      <name val="Arial"/>
      <family val="2"/>
    </font>
    <font>
      <sz val="18"/>
      <name val="ＭＳ ゴシック"/>
      <family val="3"/>
      <charset val="128"/>
    </font>
    <font>
      <sz val="11"/>
      <color rgb="FF0000FF"/>
      <name val="ＭＳ ゴシック"/>
      <family val="3"/>
      <charset val="128"/>
    </font>
    <font>
      <sz val="11"/>
      <name val="HG創英角ｺﾞｼｯｸUB"/>
      <family val="3"/>
      <charset val="128"/>
    </font>
    <font>
      <sz val="11"/>
      <color indexed="10"/>
      <name val="HG創英角ｺﾞｼｯｸUB"/>
      <family val="3"/>
      <charset val="128"/>
    </font>
    <font>
      <sz val="11"/>
      <color indexed="12"/>
      <name val="HG創英角ｺﾞｼｯｸUB"/>
      <family val="3"/>
      <charset val="128"/>
    </font>
    <font>
      <b/>
      <sz val="11"/>
      <color rgb="FF0070C0"/>
      <name val="ＭＳ ゴシック"/>
      <family val="3"/>
      <charset val="128"/>
    </font>
    <font>
      <sz val="14"/>
      <color rgb="FF0000FF"/>
      <name val="メイリオ"/>
      <family val="3"/>
      <charset val="128"/>
    </font>
    <font>
      <sz val="6"/>
      <name val="ＭＳ Ｐゴシック"/>
      <family val="3"/>
      <charset val="128"/>
      <scheme val="minor"/>
    </font>
    <font>
      <b/>
      <sz val="12"/>
      <color rgb="FF0000FF"/>
      <name val="ＭＳ ゴシック"/>
      <family val="3"/>
      <charset val="128"/>
    </font>
    <font>
      <b/>
      <sz val="11"/>
      <color indexed="10"/>
      <name val="ＭＳ ゴシック"/>
      <family val="3"/>
      <charset val="128"/>
    </font>
    <font>
      <b/>
      <sz val="12"/>
      <color rgb="FF7030A0"/>
      <name val="ＭＳ ゴシック"/>
      <family val="3"/>
      <charset val="128"/>
    </font>
    <font>
      <b/>
      <sz val="12"/>
      <color rgb="FF7030A0"/>
      <name val="Arial Black"/>
      <family val="2"/>
    </font>
    <font>
      <sz val="12"/>
      <color rgb="FF7030A0"/>
      <name val="ＭＳ ゴシック"/>
      <family val="3"/>
      <charset val="128"/>
    </font>
    <font>
      <b/>
      <sz val="14"/>
      <color indexed="8"/>
      <name val="ＭＳ ゴシック"/>
      <family val="3"/>
      <charset val="128"/>
    </font>
    <font>
      <b/>
      <sz val="14"/>
      <name val="ＭＳ ゴシック"/>
      <family val="3"/>
      <charset val="128"/>
    </font>
    <font>
      <b/>
      <sz val="11"/>
      <color rgb="FF0000FF"/>
      <name val="ＭＳ ゴシック"/>
      <family val="3"/>
      <charset val="128"/>
    </font>
    <font>
      <b/>
      <sz val="11"/>
      <color rgb="FF008000"/>
      <name val="ＭＳ ゴシック"/>
      <family val="3"/>
      <charset val="128"/>
    </font>
    <font>
      <b/>
      <sz val="9"/>
      <color indexed="10"/>
      <name val="ＭＳ ゴシック"/>
      <family val="3"/>
      <charset val="128"/>
    </font>
    <font>
      <b/>
      <sz val="14"/>
      <color rgb="FF7030A0"/>
      <name val="Arial Black"/>
      <family val="2"/>
    </font>
    <font>
      <sz val="11"/>
      <color theme="1"/>
      <name val="HG創英角ｺﾞｼｯｸUB"/>
      <family val="3"/>
      <charset val="128"/>
    </font>
  </fonts>
  <fills count="3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15"/>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51"/>
        <bgColor indexed="64"/>
      </patternFill>
    </fill>
    <fill>
      <patternFill patternType="solid">
        <fgColor indexed="8"/>
        <bgColor indexed="58"/>
      </patternFill>
    </fill>
    <fill>
      <patternFill patternType="solid">
        <fgColor indexed="8"/>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1"/>
        <bgColor indexed="58"/>
      </patternFill>
    </fill>
    <fill>
      <patternFill patternType="solid">
        <fgColor rgb="FFFFFF00"/>
        <bgColor indexed="64"/>
      </patternFill>
    </fill>
    <fill>
      <patternFill patternType="solid">
        <fgColor theme="8" tint="0.79998168889431442"/>
        <bgColor indexed="64"/>
      </patternFill>
    </fill>
    <fill>
      <patternFill patternType="solid">
        <fgColor rgb="FF66FFFF"/>
        <bgColor indexed="64"/>
      </patternFill>
    </fill>
    <fill>
      <patternFill patternType="solid">
        <fgColor theme="0" tint="-0.249977111117893"/>
        <bgColor indexed="64"/>
      </patternFill>
    </fill>
    <fill>
      <patternFill patternType="solid">
        <fgColor rgb="FF99FF99"/>
        <bgColor indexed="64"/>
      </patternFill>
    </fill>
    <fill>
      <patternFill patternType="solid">
        <fgColor rgb="FF33CC33"/>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CCCC"/>
        <bgColor indexed="64"/>
      </patternFill>
    </fill>
    <fill>
      <patternFill patternType="solid">
        <fgColor rgb="FFFF99FF"/>
        <bgColor indexed="64"/>
      </patternFill>
    </fill>
    <fill>
      <patternFill patternType="solid">
        <fgColor theme="5" tint="0.79998168889431442"/>
        <bgColor indexed="64"/>
      </patternFill>
    </fill>
  </fills>
  <borders count="9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bottom style="thin">
        <color indexed="64"/>
      </bottom>
      <diagonal/>
    </border>
    <border>
      <left/>
      <right/>
      <top/>
      <bottom style="dotted">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bottom/>
      <diagonal/>
    </border>
    <border>
      <left style="thin">
        <color indexed="64"/>
      </left>
      <right/>
      <top/>
      <bottom/>
      <diagonal/>
    </border>
    <border>
      <left/>
      <right/>
      <top style="double">
        <color indexed="64"/>
      </top>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dotted">
        <color indexed="8"/>
      </right>
      <top style="thin">
        <color indexed="8"/>
      </top>
      <bottom style="medium">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8"/>
      </left>
      <right/>
      <top/>
      <bottom/>
      <diagonal/>
    </border>
    <border>
      <left style="dotted">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dotted">
        <color indexed="8"/>
      </left>
      <right/>
      <top style="thin">
        <color indexed="8"/>
      </top>
      <bottom style="medium">
        <color indexed="64"/>
      </bottom>
      <diagonal/>
    </border>
    <border>
      <left/>
      <right style="medium">
        <color indexed="64"/>
      </right>
      <top style="thin">
        <color indexed="8"/>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10"/>
      </right>
      <top/>
      <bottom/>
      <diagonal/>
    </border>
    <border>
      <left style="medium">
        <color indexed="64"/>
      </left>
      <right/>
      <top style="medium">
        <color indexed="64"/>
      </top>
      <bottom style="thin">
        <color indexed="8"/>
      </bottom>
      <diagonal/>
    </border>
    <border>
      <left/>
      <right style="dotted">
        <color indexed="8"/>
      </right>
      <top style="medium">
        <color indexed="64"/>
      </top>
      <bottom style="thin">
        <color indexed="8"/>
      </bottom>
      <diagonal/>
    </border>
    <border>
      <left style="double">
        <color indexed="10"/>
      </left>
      <right/>
      <top style="double">
        <color indexed="10"/>
      </top>
      <bottom style="double">
        <color indexed="10"/>
      </bottom>
      <diagonal/>
    </border>
    <border>
      <left/>
      <right/>
      <top style="double">
        <color indexed="10"/>
      </top>
      <bottom style="double">
        <color indexed="10"/>
      </bottom>
      <diagonal/>
    </border>
    <border>
      <left/>
      <right style="double">
        <color indexed="10"/>
      </right>
      <top style="double">
        <color indexed="10"/>
      </top>
      <bottom style="double">
        <color indexed="10"/>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dotted">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diagonal/>
    </border>
    <border>
      <left/>
      <right/>
      <top style="medium">
        <color indexed="64"/>
      </top>
      <bottom/>
      <diagonal/>
    </border>
    <border>
      <left style="thin">
        <color indexed="8"/>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top style="thin">
        <color indexed="8"/>
      </top>
      <bottom/>
      <diagonal/>
    </border>
    <border>
      <left/>
      <right style="dotted">
        <color indexed="8"/>
      </right>
      <top style="thin">
        <color indexed="8"/>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double">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s>
  <cellStyleXfs count="2">
    <xf numFmtId="0" fontId="0" fillId="0" borderId="0">
      <alignment vertical="center"/>
    </xf>
    <xf numFmtId="0" fontId="39" fillId="0" borderId="0"/>
  </cellStyleXfs>
  <cellXfs count="489">
    <xf numFmtId="0" fontId="0" fillId="0" borderId="0" xfId="0">
      <alignment vertical="center"/>
    </xf>
    <xf numFmtId="0" fontId="16" fillId="0" borderId="0" xfId="0" applyFont="1">
      <alignment vertical="center"/>
    </xf>
    <xf numFmtId="0" fontId="18" fillId="0" borderId="0" xfId="0" applyFont="1" applyAlignment="1">
      <alignment horizontal="center" vertical="center"/>
    </xf>
    <xf numFmtId="0" fontId="13" fillId="0" borderId="0" xfId="0" applyFont="1">
      <alignment vertical="center"/>
    </xf>
    <xf numFmtId="0" fontId="10" fillId="0" borderId="0" xfId="0" applyFont="1">
      <alignment vertical="center"/>
    </xf>
    <xf numFmtId="14" fontId="10" fillId="0" borderId="0" xfId="0" applyNumberFormat="1" applyFont="1">
      <alignment vertical="center"/>
    </xf>
    <xf numFmtId="0" fontId="6" fillId="0" borderId="0" xfId="0" applyFont="1">
      <alignment vertical="center"/>
    </xf>
    <xf numFmtId="0" fontId="11" fillId="0" borderId="0" xfId="0" applyFont="1">
      <alignment vertical="center"/>
    </xf>
    <xf numFmtId="0" fontId="15" fillId="0" borderId="0" xfId="0" applyFont="1">
      <alignment vertical="center"/>
    </xf>
    <xf numFmtId="0" fontId="11" fillId="0" borderId="0" xfId="0" applyFont="1" applyAlignment="1"/>
    <xf numFmtId="0" fontId="6" fillId="0" borderId="0" xfId="0" applyFont="1" applyAlignment="1"/>
    <xf numFmtId="0" fontId="5" fillId="0" borderId="0" xfId="0" applyFont="1">
      <alignment vertical="center"/>
    </xf>
    <xf numFmtId="0" fontId="23" fillId="0" borderId="0" xfId="0" applyFont="1" applyAlignment="1"/>
    <xf numFmtId="0" fontId="6" fillId="0" borderId="1" xfId="0" applyFont="1" applyBorder="1" applyAlignment="1">
      <alignment horizontal="center" vertical="center"/>
    </xf>
    <xf numFmtId="0" fontId="6" fillId="0" borderId="0" xfId="0" applyFont="1" applyAlignment="1">
      <alignment horizontal="center" vertical="center"/>
    </xf>
    <xf numFmtId="0" fontId="24" fillId="0" borderId="0" xfId="0" applyFont="1">
      <alignment vertical="center"/>
    </xf>
    <xf numFmtId="176" fontId="13" fillId="2" borderId="2" xfId="0" applyNumberFormat="1" applyFont="1" applyFill="1" applyBorder="1" applyAlignment="1" applyProtection="1">
      <alignment horizontal="center" vertical="center" shrinkToFit="1"/>
      <protection locked="0"/>
    </xf>
    <xf numFmtId="0" fontId="13" fillId="2" borderId="2" xfId="0" applyFont="1" applyFill="1" applyBorder="1" applyAlignment="1">
      <alignment horizontal="center" vertical="center" shrinkToFit="1"/>
    </xf>
    <xf numFmtId="5" fontId="6" fillId="0" borderId="0" xfId="0" applyNumberFormat="1" applyFont="1">
      <alignment vertical="center"/>
    </xf>
    <xf numFmtId="0" fontId="40" fillId="0" borderId="0" xfId="0" applyFont="1">
      <alignment vertical="center"/>
    </xf>
    <xf numFmtId="0" fontId="41" fillId="0" borderId="0" xfId="0" applyFont="1">
      <alignment vertical="center"/>
    </xf>
    <xf numFmtId="0" fontId="29" fillId="2" borderId="2" xfId="0" applyFont="1" applyFill="1" applyBorder="1" applyAlignment="1" applyProtection="1">
      <alignment horizontal="center" vertical="center" shrinkToFit="1"/>
      <protection locked="0"/>
    </xf>
    <xf numFmtId="14" fontId="17" fillId="0" borderId="0" xfId="0" applyNumberFormat="1" applyFont="1">
      <alignment vertical="center"/>
    </xf>
    <xf numFmtId="49" fontId="13" fillId="0" borderId="0" xfId="0" applyNumberFormat="1" applyFont="1">
      <alignment vertical="center"/>
    </xf>
    <xf numFmtId="6" fontId="13" fillId="0" borderId="0" xfId="0" applyNumberFormat="1" applyFont="1">
      <alignment vertical="center"/>
    </xf>
    <xf numFmtId="0" fontId="13" fillId="2" borderId="3" xfId="0" applyFont="1" applyFill="1" applyBorder="1" applyAlignment="1" applyProtection="1">
      <alignment vertical="center" shrinkToFit="1"/>
      <protection locked="0"/>
    </xf>
    <xf numFmtId="0" fontId="13" fillId="2" borderId="4" xfId="0" applyFont="1" applyFill="1" applyBorder="1" applyAlignment="1" applyProtection="1">
      <alignment vertical="center" shrinkToFit="1"/>
      <protection locked="0"/>
    </xf>
    <xf numFmtId="0" fontId="8"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27" fillId="0" borderId="0" xfId="0" applyFont="1" applyAlignment="1">
      <alignment horizontal="center" vertical="center" shrinkToFit="1"/>
    </xf>
    <xf numFmtId="0" fontId="17" fillId="0" borderId="0" xfId="0" applyFont="1" applyAlignment="1">
      <alignment horizontal="left" vertical="center"/>
    </xf>
    <xf numFmtId="0" fontId="8" fillId="0" borderId="0" xfId="0" applyFont="1" applyAlignment="1">
      <alignment horizontal="center" vertical="center"/>
    </xf>
    <xf numFmtId="0" fontId="17" fillId="0" borderId="0" xfId="0" applyFont="1" applyAlignment="1"/>
    <xf numFmtId="0" fontId="3" fillId="0" borderId="0" xfId="0" applyFont="1" applyAlignment="1">
      <alignment horizontal="left" vertical="center"/>
    </xf>
    <xf numFmtId="0" fontId="20" fillId="0" borderId="2" xfId="0" applyFont="1" applyBorder="1" applyAlignment="1">
      <alignment horizontal="center" vertical="center" wrapText="1"/>
    </xf>
    <xf numFmtId="0" fontId="20" fillId="8" borderId="3" xfId="0" applyFont="1" applyFill="1" applyBorder="1">
      <alignment vertical="center"/>
    </xf>
    <xf numFmtId="0" fontId="20" fillId="8" borderId="4" xfId="0" applyFont="1" applyFill="1" applyBorder="1">
      <alignment vertical="center"/>
    </xf>
    <xf numFmtId="0" fontId="20" fillId="8" borderId="3" xfId="0" applyFont="1" applyFill="1" applyBorder="1" applyAlignment="1">
      <alignment vertical="center" wrapText="1"/>
    </xf>
    <xf numFmtId="0" fontId="20" fillId="8" borderId="4" xfId="0" applyFont="1" applyFill="1" applyBorder="1" applyAlignment="1">
      <alignment vertical="center" wrapText="1"/>
    </xf>
    <xf numFmtId="0" fontId="20" fillId="8" borderId="2"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0" fillId="0" borderId="2" xfId="0" applyFont="1" applyBorder="1" applyAlignment="1">
      <alignment horizontal="center" vertical="center"/>
    </xf>
    <xf numFmtId="49" fontId="13" fillId="2" borderId="2" xfId="0" applyNumberFormat="1" applyFont="1" applyFill="1" applyBorder="1" applyAlignment="1">
      <alignment horizontal="center" vertical="center" shrinkToFit="1"/>
    </xf>
    <xf numFmtId="0" fontId="13" fillId="2" borderId="2" xfId="0" applyFont="1" applyFill="1" applyBorder="1" applyAlignment="1">
      <alignment vertical="center" shrinkToFit="1"/>
    </xf>
    <xf numFmtId="0" fontId="13" fillId="0" borderId="2" xfId="0" applyFont="1" applyBorder="1" applyAlignment="1">
      <alignment horizontal="center" vertical="center" shrinkToFit="1"/>
    </xf>
    <xf numFmtId="0" fontId="43" fillId="0" borderId="0" xfId="0" applyFont="1" applyAlignment="1">
      <alignment horizontal="center" vertical="center"/>
    </xf>
    <xf numFmtId="0" fontId="6" fillId="0" borderId="0" xfId="0" quotePrefix="1" applyFont="1" applyAlignment="1">
      <alignment horizontal="right" vertical="center" wrapText="1"/>
    </xf>
    <xf numFmtId="0" fontId="32" fillId="0" borderId="0" xfId="0" applyFont="1">
      <alignment vertical="center"/>
    </xf>
    <xf numFmtId="0" fontId="20"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17" fillId="0" borderId="5" xfId="0" applyFont="1" applyBorder="1" applyAlignment="1">
      <alignment horizontal="right" vertical="center"/>
    </xf>
    <xf numFmtId="0" fontId="3" fillId="0" borderId="5" xfId="0" applyFont="1" applyBorder="1" applyAlignment="1">
      <alignment horizontal="right" vertical="center"/>
    </xf>
    <xf numFmtId="0" fontId="6" fillId="0" borderId="0" xfId="0" applyFont="1" applyAlignment="1">
      <alignment horizontal="right" vertical="center"/>
    </xf>
    <xf numFmtId="0" fontId="10" fillId="0" borderId="0" xfId="0" applyFont="1" applyAlignment="1">
      <alignment horizontal="right" vertical="center"/>
    </xf>
    <xf numFmtId="0" fontId="6" fillId="0" borderId="0" xfId="0" quotePrefix="1" applyFont="1" applyAlignment="1">
      <alignment horizontal="right" vertical="center"/>
    </xf>
    <xf numFmtId="0" fontId="44" fillId="0" borderId="0" xfId="0" applyFont="1">
      <alignment vertical="center"/>
    </xf>
    <xf numFmtId="0" fontId="31" fillId="0" borderId="0" xfId="0" applyFont="1">
      <alignment vertical="center"/>
    </xf>
    <xf numFmtId="0" fontId="20" fillId="3" borderId="2" xfId="0" applyFont="1" applyFill="1" applyBorder="1" applyAlignment="1">
      <alignment horizontal="center" vertical="center" wrapText="1"/>
    </xf>
    <xf numFmtId="0" fontId="20" fillId="3" borderId="2" xfId="0" applyFont="1" applyFill="1" applyBorder="1">
      <alignment vertical="center"/>
    </xf>
    <xf numFmtId="0" fontId="45" fillId="0" borderId="0" xfId="0" applyFont="1" applyAlignment="1">
      <alignment horizontal="center" vertical="center"/>
    </xf>
    <xf numFmtId="0" fontId="46" fillId="0" borderId="0" xfId="0" applyFont="1" applyAlignment="1">
      <alignment horizontal="center" vertical="center"/>
    </xf>
    <xf numFmtId="0" fontId="34" fillId="0" borderId="0" xfId="0" applyFont="1" applyAlignment="1">
      <alignment horizontal="center" vertical="center"/>
    </xf>
    <xf numFmtId="0" fontId="10" fillId="0" borderId="0" xfId="0" applyFont="1" applyAlignment="1">
      <alignment horizontal="center" vertical="center"/>
    </xf>
    <xf numFmtId="0" fontId="20" fillId="0" borderId="6" xfId="0" applyFont="1" applyBorder="1" applyAlignment="1">
      <alignment horizontal="center" vertical="center" wrapText="1"/>
    </xf>
    <xf numFmtId="14" fontId="26" fillId="0" borderId="0" xfId="0" applyNumberFormat="1" applyFont="1" applyAlignment="1">
      <alignment horizontal="center" vertical="center"/>
    </xf>
    <xf numFmtId="14" fontId="25" fillId="0" borderId="0" xfId="0" applyNumberFormat="1" applyFont="1">
      <alignment vertical="center"/>
    </xf>
    <xf numFmtId="0" fontId="25" fillId="0" borderId="0" xfId="0" applyFont="1">
      <alignment vertical="center"/>
    </xf>
    <xf numFmtId="0" fontId="7" fillId="0" borderId="0" xfId="0" applyFont="1">
      <alignment vertical="center"/>
    </xf>
    <xf numFmtId="0" fontId="45" fillId="10" borderId="2" xfId="0" applyFont="1" applyFill="1" applyBorder="1" applyAlignment="1">
      <alignment horizontal="center" vertical="center" shrinkToFit="1"/>
    </xf>
    <xf numFmtId="49" fontId="45" fillId="10" borderId="2" xfId="0" applyNumberFormat="1" applyFont="1" applyFill="1" applyBorder="1" applyAlignment="1">
      <alignment horizontal="center" vertical="center" shrinkToFit="1"/>
    </xf>
    <xf numFmtId="0" fontId="45" fillId="10" borderId="2" xfId="0" applyFont="1" applyFill="1" applyBorder="1" applyAlignment="1">
      <alignment vertical="center" shrinkToFit="1"/>
    </xf>
    <xf numFmtId="0" fontId="47" fillId="0" borderId="0" xfId="0" applyFont="1">
      <alignment vertical="center"/>
    </xf>
    <xf numFmtId="0" fontId="49" fillId="0" borderId="0" xfId="0" applyFont="1" applyAlignment="1">
      <alignment horizontal="center" vertical="center" shrinkToFit="1"/>
    </xf>
    <xf numFmtId="0" fontId="51" fillId="3" borderId="2" xfId="0" applyFont="1" applyFill="1" applyBorder="1" applyAlignment="1">
      <alignment horizontal="center" vertical="center" wrapText="1"/>
    </xf>
    <xf numFmtId="0" fontId="51" fillId="3" borderId="2" xfId="0" applyFont="1" applyFill="1" applyBorder="1">
      <alignment vertical="center"/>
    </xf>
    <xf numFmtId="0" fontId="51" fillId="0" borderId="2" xfId="0" applyFont="1" applyBorder="1" applyAlignment="1">
      <alignment horizontal="center" vertical="center"/>
    </xf>
    <xf numFmtId="0" fontId="20" fillId="7" borderId="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lignment vertical="center"/>
    </xf>
    <xf numFmtId="0" fontId="47" fillId="8" borderId="2" xfId="0" applyFont="1" applyFill="1" applyBorder="1" applyAlignment="1">
      <alignment horizontal="center" vertical="center"/>
    </xf>
    <xf numFmtId="0" fontId="47" fillId="9" borderId="2" xfId="0" applyFont="1" applyFill="1" applyBorder="1" applyAlignment="1">
      <alignment horizontal="center" vertical="center"/>
    </xf>
    <xf numFmtId="0" fontId="47" fillId="5" borderId="2" xfId="0" applyFont="1" applyFill="1" applyBorder="1" applyAlignment="1">
      <alignment horizontal="center" vertical="center"/>
    </xf>
    <xf numFmtId="0" fontId="5" fillId="0" borderId="0" xfId="0" applyFont="1" applyAlignment="1">
      <alignment vertical="center" shrinkToFit="1"/>
    </xf>
    <xf numFmtId="0" fontId="47" fillId="11" borderId="2" xfId="0" applyFont="1" applyFill="1" applyBorder="1">
      <alignment vertical="center"/>
    </xf>
    <xf numFmtId="0" fontId="47" fillId="11" borderId="2" xfId="0" applyFont="1" applyFill="1" applyBorder="1" applyAlignment="1">
      <alignment horizontal="center" vertical="center"/>
    </xf>
    <xf numFmtId="0" fontId="46" fillId="0" borderId="0" xfId="0" applyFont="1">
      <alignment vertical="center"/>
    </xf>
    <xf numFmtId="0" fontId="31" fillId="0" borderId="0" xfId="0" applyFont="1" applyAlignment="1">
      <alignment vertical="center" shrinkToFit="1"/>
    </xf>
    <xf numFmtId="0" fontId="34" fillId="0" borderId="0" xfId="0" applyFont="1">
      <alignment vertical="center"/>
    </xf>
    <xf numFmtId="0" fontId="52" fillId="0" borderId="0" xfId="0" applyFont="1">
      <alignment vertical="center"/>
    </xf>
    <xf numFmtId="0" fontId="17"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4" fillId="0" borderId="0" xfId="0" applyFont="1" applyAlignment="1">
      <alignment horizontal="center" vertical="center"/>
    </xf>
    <xf numFmtId="0" fontId="54" fillId="0" borderId="0" xfId="0" applyFont="1">
      <alignment vertical="center"/>
    </xf>
    <xf numFmtId="0" fontId="6" fillId="0" borderId="0" xfId="0" applyFont="1" applyAlignment="1">
      <alignment vertical="top"/>
    </xf>
    <xf numFmtId="0" fontId="56" fillId="0" borderId="0" xfId="0" applyFont="1" applyAlignment="1">
      <alignment horizontal="center" vertical="center"/>
    </xf>
    <xf numFmtId="0" fontId="10" fillId="0" borderId="0" xfId="0" quotePrefix="1" applyFont="1" applyAlignment="1">
      <alignment horizontal="right" vertical="center"/>
    </xf>
    <xf numFmtId="0" fontId="29" fillId="0" borderId="2" xfId="0" quotePrefix="1" applyFont="1" applyBorder="1" applyAlignment="1" applyProtection="1">
      <alignment horizontal="center" vertical="center" shrinkToFit="1"/>
      <protection locked="0"/>
    </xf>
    <xf numFmtId="0" fontId="3" fillId="15" borderId="10" xfId="0" applyFont="1" applyFill="1" applyBorder="1" applyAlignment="1" applyProtection="1">
      <alignment horizontal="center" vertical="center" shrinkToFit="1"/>
      <protection locked="0"/>
    </xf>
    <xf numFmtId="0" fontId="66" fillId="0" borderId="11" xfId="0" applyFont="1" applyBorder="1" applyAlignment="1">
      <alignment horizontal="center" vertical="center"/>
    </xf>
    <xf numFmtId="0" fontId="17" fillId="0" borderId="0" xfId="0" applyFont="1" applyAlignment="1">
      <alignment horizontal="center"/>
    </xf>
    <xf numFmtId="0" fontId="16" fillId="0" borderId="0" xfId="0" applyFont="1" applyAlignment="1">
      <alignment horizontal="center" vertical="center"/>
    </xf>
    <xf numFmtId="0" fontId="29" fillId="0" borderId="0" xfId="0" applyFont="1" applyAlignment="1">
      <alignment horizontal="left" vertical="center"/>
    </xf>
    <xf numFmtId="0" fontId="17" fillId="0" borderId="0" xfId="0" applyFont="1" applyAlignment="1">
      <alignment horizontal="left"/>
    </xf>
    <xf numFmtId="0" fontId="54" fillId="0" borderId="0" xfId="0" applyFont="1" applyAlignment="1">
      <alignment horizontal="left" vertical="center"/>
    </xf>
    <xf numFmtId="0" fontId="16" fillId="0" borderId="0" xfId="0" applyFont="1" applyAlignment="1">
      <alignment horizontal="left" vertical="center"/>
    </xf>
    <xf numFmtId="0" fontId="13" fillId="0" borderId="2" xfId="0" applyFont="1" applyBorder="1">
      <alignment vertical="center"/>
    </xf>
    <xf numFmtId="0" fontId="47"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vertical="center" wrapText="1"/>
    </xf>
    <xf numFmtId="178" fontId="5" fillId="0" borderId="0" xfId="0" applyNumberFormat="1" applyFont="1">
      <alignment vertical="center"/>
    </xf>
    <xf numFmtId="178" fontId="35" fillId="0" borderId="0" xfId="0" applyNumberFormat="1" applyFont="1">
      <alignment vertical="center"/>
    </xf>
    <xf numFmtId="0" fontId="61" fillId="0" borderId="0" xfId="0" applyFont="1" applyAlignment="1">
      <alignment vertical="center" wrapText="1"/>
    </xf>
    <xf numFmtId="0" fontId="6" fillId="0" borderId="2" xfId="0" applyFont="1" applyBorder="1" applyAlignment="1">
      <alignment horizontal="center" vertical="center" wrapText="1" shrinkToFit="1"/>
    </xf>
    <xf numFmtId="49" fontId="8" fillId="0" borderId="0" xfId="0" applyNumberFormat="1" applyFont="1">
      <alignment vertical="center"/>
    </xf>
    <xf numFmtId="49" fontId="8" fillId="0" borderId="0" xfId="0" applyNumberFormat="1" applyFont="1" applyAlignment="1">
      <alignment horizontal="center" vertical="center"/>
    </xf>
    <xf numFmtId="49" fontId="17" fillId="0" borderId="0" xfId="0" applyNumberFormat="1" applyFont="1">
      <alignment vertical="center"/>
    </xf>
    <xf numFmtId="49" fontId="54" fillId="0" borderId="0" xfId="0" applyNumberFormat="1" applyFont="1" applyAlignment="1">
      <alignment horizontal="center" vertical="center"/>
    </xf>
    <xf numFmtId="49" fontId="20" fillId="8" borderId="2" xfId="0" applyNumberFormat="1" applyFont="1" applyFill="1" applyBorder="1" applyAlignment="1">
      <alignment horizontal="center" vertical="center" wrapText="1"/>
    </xf>
    <xf numFmtId="49" fontId="13" fillId="2" borderId="2" xfId="0" applyNumberFormat="1" applyFont="1" applyFill="1" applyBorder="1" applyAlignment="1" applyProtection="1">
      <alignment horizontal="right" vertical="center" shrinkToFit="1"/>
      <protection locked="0"/>
    </xf>
    <xf numFmtId="49" fontId="17" fillId="0" borderId="0" xfId="0" applyNumberFormat="1" applyFont="1" applyAlignment="1"/>
    <xf numFmtId="49" fontId="16" fillId="0" borderId="0" xfId="0" applyNumberFormat="1" applyFo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5" fillId="0" borderId="13" xfId="0" applyFont="1" applyBorder="1">
      <alignment vertical="center"/>
    </xf>
    <xf numFmtId="0" fontId="41" fillId="0" borderId="14" xfId="0" applyFont="1" applyBorder="1">
      <alignment vertical="center"/>
    </xf>
    <xf numFmtId="0" fontId="41" fillId="0" borderId="15" xfId="0" applyFont="1" applyBorder="1">
      <alignment vertical="center"/>
    </xf>
    <xf numFmtId="14" fontId="41" fillId="0" borderId="11" xfId="0" applyNumberFormat="1" applyFont="1" applyBorder="1">
      <alignment vertical="center"/>
    </xf>
    <xf numFmtId="14" fontId="33" fillId="0" borderId="11" xfId="0" applyNumberFormat="1" applyFont="1" applyBorder="1">
      <alignment vertical="center"/>
    </xf>
    <xf numFmtId="0" fontId="53" fillId="0" borderId="14" xfId="0" applyFont="1" applyBorder="1">
      <alignment vertical="center"/>
    </xf>
    <xf numFmtId="0" fontId="6" fillId="0" borderId="15" xfId="0" applyFont="1" applyBorder="1">
      <alignment vertical="center"/>
    </xf>
    <xf numFmtId="0" fontId="5" fillId="0" borderId="11" xfId="0" applyFont="1" applyBorder="1" applyAlignment="1">
      <alignment horizontal="center" vertical="center"/>
    </xf>
    <xf numFmtId="0" fontId="5" fillId="0" borderId="15" xfId="0" applyFont="1" applyBorder="1">
      <alignment vertical="center"/>
    </xf>
    <xf numFmtId="0" fontId="41" fillId="0" borderId="11" xfId="0" applyFont="1" applyBorder="1" applyAlignment="1">
      <alignment horizontal="center" vertical="center"/>
    </xf>
    <xf numFmtId="0" fontId="33" fillId="0" borderId="13" xfId="0" applyFont="1" applyBorder="1" applyAlignment="1">
      <alignment vertical="center" shrinkToFit="1"/>
    </xf>
    <xf numFmtId="0" fontId="5" fillId="0" borderId="15" xfId="0" applyFont="1" applyBorder="1" applyAlignment="1">
      <alignment horizontal="left" vertical="center"/>
    </xf>
    <xf numFmtId="0" fontId="33" fillId="0" borderId="16" xfId="0" applyFont="1" applyBorder="1" applyAlignment="1">
      <alignment horizontal="center" vertical="center"/>
    </xf>
    <xf numFmtId="0" fontId="45" fillId="10" borderId="3" xfId="0" applyFont="1" applyFill="1" applyBorder="1" applyAlignment="1">
      <alignment vertical="center" shrinkToFit="1"/>
    </xf>
    <xf numFmtId="0" fontId="45" fillId="10" borderId="4" xfId="0" applyFont="1" applyFill="1" applyBorder="1" applyAlignment="1">
      <alignment vertical="center" shrinkToFit="1"/>
    </xf>
    <xf numFmtId="49" fontId="45" fillId="10" borderId="2" xfId="0" applyNumberFormat="1" applyFont="1" applyFill="1" applyBorder="1" applyAlignment="1">
      <alignment horizontal="right" vertical="center" shrinkToFit="1"/>
    </xf>
    <xf numFmtId="0" fontId="67" fillId="16" borderId="2" xfId="0" applyFont="1" applyFill="1" applyBorder="1" applyAlignment="1">
      <alignment horizontal="center" vertical="center" shrinkToFit="1"/>
    </xf>
    <xf numFmtId="176" fontId="45" fillId="10" borderId="2" xfId="0" applyNumberFormat="1" applyFont="1" applyFill="1" applyBorder="1" applyAlignment="1">
      <alignment horizontal="center" vertical="center" shrinkToFit="1"/>
    </xf>
    <xf numFmtId="0" fontId="29" fillId="10" borderId="2" xfId="0" quotePrefix="1" applyFont="1" applyFill="1" applyBorder="1" applyAlignment="1">
      <alignment horizontal="center" vertical="center" shrinkToFit="1"/>
    </xf>
    <xf numFmtId="0" fontId="45" fillId="0" borderId="2" xfId="0" applyFont="1" applyBorder="1" applyAlignment="1">
      <alignment horizontal="center" vertical="center" shrinkToFit="1"/>
    </xf>
    <xf numFmtId="0" fontId="5" fillId="0" borderId="2" xfId="0" applyFont="1" applyBorder="1" applyAlignment="1">
      <alignment horizontal="center" vertical="center"/>
    </xf>
    <xf numFmtId="0" fontId="15" fillId="0" borderId="11" xfId="0" applyFont="1" applyBorder="1" applyAlignment="1">
      <alignment horizontal="center" vertical="center"/>
    </xf>
    <xf numFmtId="0" fontId="67" fillId="16" borderId="3" xfId="0" applyFont="1" applyFill="1" applyBorder="1" applyAlignment="1">
      <alignment vertical="center" shrinkToFit="1"/>
    </xf>
    <xf numFmtId="0" fontId="67" fillId="16" borderId="4" xfId="0" applyFont="1" applyFill="1" applyBorder="1" applyAlignment="1">
      <alignment vertical="center" shrinkToFit="1"/>
    </xf>
    <xf numFmtId="0" fontId="68" fillId="0" borderId="13" xfId="0" applyFont="1" applyBorder="1">
      <alignment vertical="center"/>
    </xf>
    <xf numFmtId="0" fontId="41" fillId="0" borderId="0" xfId="0" applyFont="1" applyAlignment="1">
      <alignment horizontal="center" vertical="center"/>
    </xf>
    <xf numFmtId="178" fontId="10" fillId="0" borderId="0" xfId="0" applyNumberFormat="1" applyFont="1" applyAlignment="1">
      <alignment horizontal="center" vertical="center"/>
    </xf>
    <xf numFmtId="0" fontId="35" fillId="0" borderId="0" xfId="0" applyFont="1">
      <alignment vertical="center"/>
    </xf>
    <xf numFmtId="0" fontId="61" fillId="0" borderId="0" xfId="0" applyFont="1" applyAlignment="1">
      <alignment vertical="top"/>
    </xf>
    <xf numFmtId="0" fontId="55" fillId="0" borderId="17" xfId="0" applyFont="1" applyBorder="1" applyAlignment="1">
      <alignment horizontal="center" vertical="center"/>
    </xf>
    <xf numFmtId="0" fontId="55" fillId="0" borderId="17" xfId="0" applyFont="1" applyBorder="1" applyAlignment="1">
      <alignment horizontal="center" vertical="center" wrapText="1"/>
    </xf>
    <xf numFmtId="0" fontId="69" fillId="0" borderId="17" xfId="0" applyFont="1" applyBorder="1" applyAlignment="1">
      <alignment horizontal="left" vertical="top"/>
    </xf>
    <xf numFmtId="0" fontId="64" fillId="0" borderId="0" xfId="0" applyFont="1" applyAlignment="1">
      <alignment horizontal="right" vertical="top"/>
    </xf>
    <xf numFmtId="0" fontId="3" fillId="0" borderId="0" xfId="0" applyFont="1" applyAlignment="1">
      <alignment vertical="center" shrinkToFit="1"/>
    </xf>
    <xf numFmtId="0" fontId="13" fillId="2" borderId="2" xfId="0" applyFont="1" applyFill="1" applyBorder="1" applyAlignment="1" applyProtection="1">
      <alignment horizontal="center" vertical="center" shrinkToFit="1"/>
      <protection locked="0"/>
    </xf>
    <xf numFmtId="0" fontId="17" fillId="0" borderId="0" xfId="0" quotePrefix="1" applyFont="1" applyAlignment="1">
      <alignment horizontal="center" vertical="center"/>
    </xf>
    <xf numFmtId="0" fontId="36" fillId="0" borderId="6" xfId="0" applyFont="1" applyBorder="1" applyAlignment="1">
      <alignment horizontal="center" vertical="center" wrapText="1"/>
    </xf>
    <xf numFmtId="0" fontId="10" fillId="0" borderId="0" xfId="0" applyFont="1" applyAlignment="1">
      <alignment vertical="center" wrapText="1"/>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31" fillId="0" borderId="21" xfId="0" applyFont="1" applyBorder="1" applyAlignment="1" applyProtection="1">
      <alignment vertical="center" shrinkToFit="1"/>
      <protection locked="0"/>
    </xf>
    <xf numFmtId="0" fontId="65" fillId="0" borderId="0" xfId="0" applyFont="1" applyAlignment="1" applyProtection="1">
      <alignment horizontal="center" vertical="center" shrinkToFit="1"/>
      <protection locked="0"/>
    </xf>
    <xf numFmtId="0" fontId="70" fillId="0" borderId="0" xfId="0" applyFont="1" applyAlignment="1">
      <alignment vertical="center" wrapText="1"/>
    </xf>
    <xf numFmtId="0" fontId="73" fillId="0" borderId="0" xfId="0" applyFont="1">
      <alignment vertical="center"/>
    </xf>
    <xf numFmtId="0" fontId="74" fillId="0" borderId="0" xfId="0" applyFont="1" applyAlignment="1">
      <alignment horizontal="center" vertical="center"/>
    </xf>
    <xf numFmtId="0" fontId="75" fillId="0" borderId="0" xfId="0" applyFont="1">
      <alignment vertical="center"/>
    </xf>
    <xf numFmtId="0" fontId="68" fillId="0" borderId="15" xfId="0" applyFont="1" applyBorder="1">
      <alignment vertical="center"/>
    </xf>
    <xf numFmtId="0" fontId="10" fillId="0" borderId="11" xfId="0" applyFont="1" applyBorder="1">
      <alignment vertical="center"/>
    </xf>
    <xf numFmtId="0" fontId="76" fillId="0" borderId="0" xfId="0" applyFont="1" applyAlignment="1">
      <alignment horizontal="center" vertical="center"/>
    </xf>
    <xf numFmtId="0" fontId="13"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5" fontId="77" fillId="0" borderId="11" xfId="0" applyNumberFormat="1" applyFont="1" applyBorder="1">
      <alignment vertical="center"/>
    </xf>
    <xf numFmtId="0" fontId="23" fillId="0" borderId="0" xfId="0" applyFont="1" applyAlignment="1">
      <alignment horizontal="right" vertical="center"/>
    </xf>
    <xf numFmtId="176" fontId="45" fillId="10" borderId="2" xfId="0" applyNumberFormat="1" applyFont="1" applyFill="1" applyBorder="1" applyAlignment="1">
      <alignment vertical="center" shrinkToFit="1"/>
    </xf>
    <xf numFmtId="0" fontId="32" fillId="0" borderId="0" xfId="0" applyFont="1" applyAlignment="1">
      <alignment vertical="center" wrapText="1"/>
    </xf>
    <xf numFmtId="0" fontId="70" fillId="0" borderId="0" xfId="0" applyFont="1">
      <alignment vertical="center"/>
    </xf>
    <xf numFmtId="0" fontId="78" fillId="0" borderId="0" xfId="0" applyFont="1" applyAlignment="1">
      <alignment vertical="center" wrapText="1"/>
    </xf>
    <xf numFmtId="5" fontId="13" fillId="0" borderId="0" xfId="0" applyNumberFormat="1" applyFont="1">
      <alignment vertical="center"/>
    </xf>
    <xf numFmtId="0" fontId="47" fillId="0" borderId="2" xfId="0" applyFont="1" applyBorder="1" applyAlignment="1">
      <alignment vertical="center" shrinkToFit="1"/>
    </xf>
    <xf numFmtId="0" fontId="80" fillId="0" borderId="0" xfId="0" quotePrefix="1" applyFont="1" applyAlignment="1">
      <alignment horizontal="right" vertical="top" shrinkToFit="1"/>
    </xf>
    <xf numFmtId="0" fontId="17" fillId="0" borderId="0" xfId="0" applyFont="1" applyAlignment="1">
      <alignment horizontal="left" vertical="center" wrapText="1"/>
    </xf>
    <xf numFmtId="0" fontId="6" fillId="0" borderId="14" xfId="0" applyFont="1" applyBorder="1">
      <alignment vertical="center"/>
    </xf>
    <xf numFmtId="0" fontId="68" fillId="0" borderId="78" xfId="0" applyFont="1" applyBorder="1">
      <alignment vertical="center"/>
    </xf>
    <xf numFmtId="0" fontId="6" fillId="0" borderId="78" xfId="0" applyFont="1" applyBorder="1" applyAlignment="1"/>
    <xf numFmtId="0" fontId="47" fillId="0" borderId="2" xfId="0" applyFont="1" applyBorder="1" applyAlignment="1">
      <alignment horizontal="center" vertical="center" shrinkToFit="1"/>
    </xf>
    <xf numFmtId="0" fontId="36" fillId="0" borderId="3" xfId="0" applyFont="1" applyBorder="1" applyAlignment="1">
      <alignment vertical="center" wrapText="1"/>
    </xf>
    <xf numFmtId="0" fontId="36" fillId="0" borderId="0" xfId="0" applyFont="1" applyAlignment="1">
      <alignment vertical="center" wrapText="1"/>
    </xf>
    <xf numFmtId="0" fontId="23" fillId="0" borderId="0" xfId="0" applyFont="1">
      <alignment vertical="center"/>
    </xf>
    <xf numFmtId="0" fontId="68" fillId="17" borderId="83" xfId="0" applyFont="1" applyFill="1" applyBorder="1" applyAlignment="1" applyProtection="1">
      <alignment horizontal="center" vertical="center"/>
      <protection locked="0"/>
    </xf>
    <xf numFmtId="0" fontId="60" fillId="0" borderId="2" xfId="0" applyFont="1" applyBorder="1" applyAlignment="1">
      <alignment horizontal="center" vertical="center"/>
    </xf>
    <xf numFmtId="0" fontId="3" fillId="0" borderId="0" xfId="0" applyFont="1">
      <alignment vertical="center"/>
    </xf>
    <xf numFmtId="0" fontId="79" fillId="0" borderId="0" xfId="0" applyFont="1" applyAlignment="1">
      <alignment vertical="top"/>
    </xf>
    <xf numFmtId="0" fontId="68" fillId="17" borderId="11" xfId="0" applyFont="1" applyFill="1" applyBorder="1">
      <alignment vertical="center"/>
    </xf>
    <xf numFmtId="0" fontId="20" fillId="0" borderId="2" xfId="0" applyFont="1" applyBorder="1">
      <alignment vertical="center"/>
    </xf>
    <xf numFmtId="0" fontId="86" fillId="0" borderId="0" xfId="0" applyFont="1" applyAlignment="1">
      <alignment horizontal="center" vertical="center"/>
    </xf>
    <xf numFmtId="0" fontId="67" fillId="0" borderId="0" xfId="0" applyFont="1" applyAlignment="1">
      <alignment horizontal="center" vertical="center"/>
    </xf>
    <xf numFmtId="0" fontId="42" fillId="0" borderId="0" xfId="0" applyFont="1" applyAlignment="1">
      <alignment horizontal="center" vertical="center" wrapText="1"/>
    </xf>
    <xf numFmtId="0" fontId="20" fillId="3" borderId="0" xfId="0" applyFont="1" applyFill="1" applyAlignment="1">
      <alignment horizontal="center" vertical="center"/>
    </xf>
    <xf numFmtId="0" fontId="42" fillId="3" borderId="0" xfId="0" applyFont="1" applyFill="1" applyAlignment="1">
      <alignment horizontal="center" vertical="center" wrapText="1"/>
    </xf>
    <xf numFmtId="0" fontId="20" fillId="19" borderId="0" xfId="0" applyFont="1" applyFill="1" applyAlignment="1">
      <alignment horizontal="center" vertical="center"/>
    </xf>
    <xf numFmtId="0" fontId="20" fillId="19" borderId="0" xfId="0" applyFont="1" applyFill="1" applyAlignment="1">
      <alignment horizontal="center" vertical="center" wrapText="1"/>
    </xf>
    <xf numFmtId="0" fontId="20" fillId="6" borderId="0" xfId="0" applyFont="1" applyFill="1" applyAlignment="1">
      <alignment horizontal="center" vertical="center"/>
    </xf>
    <xf numFmtId="0" fontId="20" fillId="7" borderId="0" xfId="0" applyFont="1" applyFill="1" applyAlignment="1">
      <alignment horizontal="center" vertical="center"/>
    </xf>
    <xf numFmtId="0" fontId="20" fillId="12" borderId="0" xfId="0" applyFont="1" applyFill="1" applyAlignment="1">
      <alignment horizontal="center" vertical="center" wrapText="1"/>
    </xf>
    <xf numFmtId="0" fontId="20" fillId="4" borderId="0" xfId="0" applyFont="1" applyFill="1" applyAlignment="1">
      <alignment horizontal="center" vertical="center" wrapText="1"/>
    </xf>
    <xf numFmtId="0" fontId="20" fillId="12" borderId="0" xfId="0" applyFont="1" applyFill="1" applyAlignment="1">
      <alignment horizontal="center" vertical="center"/>
    </xf>
    <xf numFmtId="0" fontId="20" fillId="0" borderId="0" xfId="0" applyFont="1" applyAlignment="1">
      <alignment horizontal="center" vertical="center" wrapText="1"/>
    </xf>
    <xf numFmtId="0" fontId="20" fillId="6" borderId="0" xfId="0" applyFont="1" applyFill="1" applyAlignment="1">
      <alignment horizontal="center" vertical="center" wrapText="1"/>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13" fillId="5" borderId="2" xfId="0" applyFont="1" applyFill="1" applyBorder="1" applyAlignment="1">
      <alignment horizontal="center" vertical="center"/>
    </xf>
    <xf numFmtId="0" fontId="13" fillId="2" borderId="2" xfId="0" applyFont="1" applyFill="1" applyBorder="1" applyAlignment="1">
      <alignment horizontal="left" vertical="center" shrinkToFit="1"/>
    </xf>
    <xf numFmtId="0" fontId="45" fillId="10" borderId="2" xfId="0" applyFont="1" applyFill="1" applyBorder="1" applyAlignment="1">
      <alignment horizontal="left" vertical="center" shrinkToFit="1"/>
    </xf>
    <xf numFmtId="0" fontId="91" fillId="0" borderId="0" xfId="0" applyFont="1">
      <alignment vertical="center"/>
    </xf>
    <xf numFmtId="0" fontId="6" fillId="0" borderId="23" xfId="0" applyFont="1" applyBorder="1" applyAlignment="1">
      <alignment horizontal="center" vertical="center"/>
    </xf>
    <xf numFmtId="178" fontId="5" fillId="0" borderId="0" xfId="0" applyNumberFormat="1" applyFont="1" applyAlignment="1">
      <alignment horizontal="center" vertical="center"/>
    </xf>
    <xf numFmtId="0" fontId="6" fillId="0" borderId="87" xfId="0" applyFont="1" applyBorder="1" applyAlignment="1">
      <alignment horizontal="center" vertical="center"/>
    </xf>
    <xf numFmtId="0" fontId="68" fillId="0" borderId="11" xfId="0" applyFont="1" applyBorder="1" applyAlignment="1">
      <alignment horizontal="left" vertical="center"/>
    </xf>
    <xf numFmtId="6" fontId="5" fillId="0" borderId="0" xfId="0" applyNumberFormat="1" applyFont="1">
      <alignment vertical="center"/>
    </xf>
    <xf numFmtId="0" fontId="6" fillId="0" borderId="22" xfId="0" applyFont="1" applyBorder="1">
      <alignment vertical="center"/>
    </xf>
    <xf numFmtId="0" fontId="20" fillId="21" borderId="4" xfId="0" applyFont="1" applyFill="1" applyBorder="1" applyAlignment="1">
      <alignment horizontal="center" vertical="center" wrapText="1"/>
    </xf>
    <xf numFmtId="0" fontId="29" fillId="0" borderId="12" xfId="0" applyFont="1" applyBorder="1" applyAlignment="1">
      <alignment horizontal="center" vertical="center" shrinkToFit="1"/>
    </xf>
    <xf numFmtId="0" fontId="60" fillId="17" borderId="2" xfId="0" applyFont="1" applyFill="1" applyBorder="1" applyAlignment="1">
      <alignment horizontal="center" vertical="center"/>
    </xf>
    <xf numFmtId="0" fontId="17" fillId="0" borderId="2" xfId="0" applyFont="1" applyBorder="1">
      <alignment vertical="center"/>
    </xf>
    <xf numFmtId="0" fontId="16" fillId="0" borderId="2" xfId="0" applyFont="1" applyBorder="1">
      <alignment vertical="center"/>
    </xf>
    <xf numFmtId="0" fontId="75" fillId="0" borderId="2" xfId="0" applyFont="1" applyBorder="1" applyAlignment="1">
      <alignment horizontal="center" vertical="center" wrapText="1"/>
    </xf>
    <xf numFmtId="0" fontId="94" fillId="10" borderId="2" xfId="0" applyFont="1" applyFill="1" applyBorder="1" applyAlignment="1">
      <alignment horizontal="center" vertical="center" shrinkToFit="1"/>
    </xf>
    <xf numFmtId="0" fontId="60" fillId="0" borderId="2" xfId="0" applyFont="1" applyBorder="1" applyAlignment="1">
      <alignment horizontal="center" vertical="center" shrinkToFit="1"/>
    </xf>
    <xf numFmtId="0" fontId="3" fillId="23" borderId="2" xfId="0" applyFont="1" applyFill="1" applyBorder="1" applyAlignment="1">
      <alignment horizontal="center" vertical="center" wrapText="1" shrinkToFit="1"/>
    </xf>
    <xf numFmtId="0" fontId="3" fillId="24" borderId="2" xfId="0" applyFont="1" applyFill="1" applyBorder="1" applyAlignment="1">
      <alignment horizontal="center" vertical="center" wrapText="1" shrinkToFit="1"/>
    </xf>
    <xf numFmtId="0" fontId="3" fillId="25" borderId="9" xfId="0" applyFont="1" applyFill="1" applyBorder="1" applyAlignment="1">
      <alignment horizontal="center" vertical="center" wrapText="1" shrinkToFit="1"/>
    </xf>
    <xf numFmtId="0" fontId="3" fillId="26" borderId="2" xfId="0" applyFont="1" applyFill="1" applyBorder="1" applyAlignment="1">
      <alignment horizontal="center" vertical="center" wrapText="1" shrinkToFit="1"/>
    </xf>
    <xf numFmtId="0" fontId="33" fillId="17" borderId="2" xfId="0" applyFont="1" applyFill="1" applyBorder="1">
      <alignment vertical="center"/>
    </xf>
    <xf numFmtId="0" fontId="61" fillId="0" borderId="0" xfId="0" applyFont="1">
      <alignment vertical="center"/>
    </xf>
    <xf numFmtId="0" fontId="68" fillId="0" borderId="0" xfId="0" applyFont="1">
      <alignment vertical="center"/>
    </xf>
    <xf numFmtId="0" fontId="31" fillId="0" borderId="2" xfId="0" applyFont="1" applyBorder="1" applyAlignment="1" applyProtection="1">
      <alignment horizontal="center" vertical="center"/>
      <protection locked="0"/>
    </xf>
    <xf numFmtId="0" fontId="60" fillId="0" borderId="0" xfId="0" applyFont="1" applyAlignment="1">
      <alignment horizontal="center" vertical="center"/>
    </xf>
    <xf numFmtId="0" fontId="60" fillId="0" borderId="0" xfId="0" applyFont="1" applyAlignment="1">
      <alignment vertical="center" wrapText="1"/>
    </xf>
    <xf numFmtId="0" fontId="60" fillId="0" borderId="0" xfId="0" applyFont="1">
      <alignment vertical="center"/>
    </xf>
    <xf numFmtId="0" fontId="90" fillId="0" borderId="17" xfId="0" applyFont="1" applyBorder="1" applyAlignment="1">
      <alignment horizontal="center" vertical="center" wrapText="1"/>
    </xf>
    <xf numFmtId="0" fontId="66" fillId="0" borderId="17" xfId="0" applyFont="1" applyBorder="1" applyAlignment="1">
      <alignment horizontal="center" vertical="center" wrapText="1"/>
    </xf>
    <xf numFmtId="0" fontId="60" fillId="0" borderId="17" xfId="0" applyFont="1" applyBorder="1" applyAlignment="1">
      <alignment horizontal="center" vertical="center"/>
    </xf>
    <xf numFmtId="0" fontId="29" fillId="0" borderId="0" xfId="0" applyFont="1" applyAlignment="1">
      <alignment vertical="center" wrapText="1"/>
    </xf>
    <xf numFmtId="0" fontId="3" fillId="27" borderId="2" xfId="0" applyFont="1" applyFill="1" applyBorder="1" applyAlignment="1">
      <alignment horizontal="center" vertical="center" wrapText="1" shrinkToFit="1"/>
    </xf>
    <xf numFmtId="0" fontId="17" fillId="28" borderId="2" xfId="0" applyFont="1" applyFill="1" applyBorder="1" applyAlignment="1">
      <alignment horizontal="center" vertical="center" wrapText="1"/>
    </xf>
    <xf numFmtId="0" fontId="47" fillId="22" borderId="2" xfId="0" applyFont="1" applyFill="1" applyBorder="1" applyAlignment="1" applyProtection="1">
      <alignment horizontal="center" vertical="center"/>
      <protection locked="0"/>
    </xf>
    <xf numFmtId="0" fontId="98" fillId="28" borderId="6" xfId="0" applyFont="1" applyFill="1" applyBorder="1" applyAlignment="1">
      <alignment horizontal="left" vertical="center"/>
    </xf>
    <xf numFmtId="0" fontId="98" fillId="28" borderId="9" xfId="0" applyFont="1" applyFill="1" applyBorder="1" applyAlignment="1">
      <alignment horizontal="left" vertical="center"/>
    </xf>
    <xf numFmtId="0" fontId="99" fillId="26" borderId="6" xfId="0" applyFont="1" applyFill="1" applyBorder="1" applyAlignment="1">
      <alignment horizontal="left" vertical="center" wrapText="1" shrinkToFit="1"/>
    </xf>
    <xf numFmtId="0" fontId="99" fillId="26" borderId="1" xfId="0" applyFont="1" applyFill="1" applyBorder="1" applyAlignment="1">
      <alignment horizontal="left" vertical="center" wrapText="1" shrinkToFit="1"/>
    </xf>
    <xf numFmtId="0" fontId="99" fillId="26" borderId="9" xfId="0" applyFont="1" applyFill="1" applyBorder="1" applyAlignment="1">
      <alignment horizontal="left" vertical="center" wrapText="1" shrinkToFit="1"/>
    </xf>
    <xf numFmtId="0" fontId="99" fillId="25" borderId="6" xfId="0" applyFont="1" applyFill="1" applyBorder="1" applyAlignment="1">
      <alignment horizontal="left" vertical="center" wrapText="1" shrinkToFit="1"/>
    </xf>
    <xf numFmtId="0" fontId="99" fillId="25" borderId="9" xfId="0" applyFont="1" applyFill="1" applyBorder="1" applyAlignment="1">
      <alignment horizontal="left" vertical="center" wrapText="1" shrinkToFit="1"/>
    </xf>
    <xf numFmtId="0" fontId="99" fillId="27" borderId="6" xfId="0" applyFont="1" applyFill="1" applyBorder="1" applyAlignment="1">
      <alignment horizontal="left" vertical="center" wrapText="1" shrinkToFit="1"/>
    </xf>
    <xf numFmtId="0" fontId="99" fillId="27" borderId="9" xfId="0" applyFont="1" applyFill="1" applyBorder="1" applyAlignment="1">
      <alignment horizontal="left" vertical="center" wrapText="1" shrinkToFit="1"/>
    </xf>
    <xf numFmtId="0" fontId="99" fillId="24" borderId="6" xfId="0" applyFont="1" applyFill="1" applyBorder="1" applyAlignment="1">
      <alignment horizontal="left" vertical="center" wrapText="1" shrinkToFit="1"/>
    </xf>
    <xf numFmtId="0" fontId="99" fillId="24" borderId="9" xfId="0" applyFont="1" applyFill="1" applyBorder="1" applyAlignment="1">
      <alignment horizontal="left" vertical="center" wrapText="1" shrinkToFit="1"/>
    </xf>
    <xf numFmtId="0" fontId="99" fillId="23" borderId="2" xfId="0" applyFont="1" applyFill="1" applyBorder="1" applyAlignment="1">
      <alignment horizontal="left" vertical="center" wrapText="1" shrinkToFit="1"/>
    </xf>
    <xf numFmtId="0" fontId="51" fillId="0" borderId="2" xfId="0" applyFont="1" applyBorder="1" applyAlignment="1">
      <alignment horizontal="center" vertical="center" wrapText="1"/>
    </xf>
    <xf numFmtId="0" fontId="66" fillId="0" borderId="2" xfId="0" applyFont="1" applyBorder="1" applyAlignment="1">
      <alignment horizontal="center" vertical="center" wrapText="1"/>
    </xf>
    <xf numFmtId="0" fontId="100" fillId="0" borderId="2" xfId="0" applyFont="1" applyBorder="1" applyAlignment="1">
      <alignment horizontal="center" vertical="center" wrapText="1"/>
    </xf>
    <xf numFmtId="0" fontId="101" fillId="0" borderId="2" xfId="0" applyFont="1" applyBorder="1" applyAlignment="1">
      <alignment horizontal="center" vertical="center" wrapText="1"/>
    </xf>
    <xf numFmtId="0" fontId="5" fillId="0" borderId="5" xfId="0" applyFont="1" applyBorder="1" applyAlignment="1">
      <alignment horizontal="center" vertical="center"/>
    </xf>
    <xf numFmtId="0" fontId="75" fillId="0" borderId="0" xfId="0" applyFont="1" applyAlignment="1">
      <alignment vertical="center" shrinkToFit="1"/>
    </xf>
    <xf numFmtId="0" fontId="102" fillId="0" borderId="0" xfId="0" applyFont="1" applyAlignment="1">
      <alignment vertical="center" shrinkToFit="1"/>
    </xf>
    <xf numFmtId="0" fontId="29" fillId="0" borderId="2" xfId="0" quotePrefix="1" applyFont="1" applyBorder="1" applyAlignment="1">
      <alignment horizontal="center" vertical="center" shrinkToFit="1"/>
    </xf>
    <xf numFmtId="0" fontId="3" fillId="0" borderId="2" xfId="0" applyFont="1" applyBorder="1" applyAlignment="1">
      <alignment horizontal="center" vertical="center" wrapText="1" shrinkToFit="1"/>
    </xf>
    <xf numFmtId="0" fontId="7" fillId="0" borderId="85" xfId="0" applyFont="1" applyBorder="1">
      <alignment vertical="center"/>
    </xf>
    <xf numFmtId="0" fontId="85" fillId="0" borderId="17" xfId="0" applyFont="1" applyBorder="1" applyAlignment="1">
      <alignment horizontal="center" vertical="center"/>
    </xf>
    <xf numFmtId="0" fontId="7" fillId="0" borderId="86" xfId="0" applyFont="1" applyBorder="1">
      <alignment vertical="center"/>
    </xf>
    <xf numFmtId="0" fontId="45" fillId="0" borderId="2" xfId="0" applyFont="1" applyBorder="1" applyAlignment="1" applyProtection="1">
      <alignment horizontal="center" vertical="center" shrinkToFit="1"/>
      <protection locked="0"/>
    </xf>
    <xf numFmtId="0" fontId="104" fillId="0" borderId="0" xfId="0" applyFont="1" applyAlignment="1">
      <alignment horizontal="center" vertical="center"/>
    </xf>
    <xf numFmtId="0" fontId="73" fillId="0" borderId="0" xfId="0" applyFont="1" applyAlignment="1">
      <alignment horizontal="center" vertical="center"/>
    </xf>
    <xf numFmtId="0" fontId="20" fillId="17" borderId="0" xfId="0" applyFont="1" applyFill="1" applyAlignment="1">
      <alignment horizontal="center" vertical="center"/>
    </xf>
    <xf numFmtId="0" fontId="20" fillId="0" borderId="0" xfId="0" applyFont="1" applyAlignment="1">
      <alignment horizontal="center" vertical="center"/>
    </xf>
    <xf numFmtId="0" fontId="28" fillId="26" borderId="0" xfId="0" applyFont="1" applyFill="1" applyAlignment="1">
      <alignment horizontal="center" vertical="center" wrapText="1" shrinkToFit="1"/>
    </xf>
    <xf numFmtId="0" fontId="28" fillId="25" borderId="0" xfId="0" applyFont="1" applyFill="1" applyAlignment="1">
      <alignment horizontal="center" vertical="center" wrapText="1" shrinkToFit="1"/>
    </xf>
    <xf numFmtId="0" fontId="28" fillId="27" borderId="0" xfId="0" applyFont="1" applyFill="1" applyAlignment="1">
      <alignment horizontal="center" vertical="center" wrapText="1" shrinkToFit="1"/>
    </xf>
    <xf numFmtId="0" fontId="28" fillId="24" borderId="0" xfId="0" applyFont="1" applyFill="1" applyAlignment="1">
      <alignment horizontal="center" vertical="center" wrapText="1" shrinkToFit="1"/>
    </xf>
    <xf numFmtId="0" fontId="28" fillId="23" borderId="0" xfId="0" applyFont="1" applyFill="1" applyAlignment="1">
      <alignment horizontal="center" vertical="center" wrapText="1" shrinkToFit="1"/>
    </xf>
    <xf numFmtId="0" fontId="20" fillId="28" borderId="0" xfId="0" applyFont="1" applyFill="1" applyAlignment="1">
      <alignment horizontal="center" vertical="center" wrapText="1"/>
    </xf>
    <xf numFmtId="0" fontId="47" fillId="17" borderId="2" xfId="0" applyFont="1" applyFill="1" applyBorder="1" applyAlignment="1" applyProtection="1">
      <alignment horizontal="center" vertical="center"/>
      <protection locked="0"/>
    </xf>
    <xf numFmtId="0" fontId="31" fillId="22" borderId="2" xfId="0" applyFont="1" applyFill="1" applyBorder="1" applyAlignment="1" applyProtection="1">
      <alignment horizontal="center" vertical="center"/>
      <protection locked="0"/>
    </xf>
    <xf numFmtId="0" fontId="99" fillId="25" borderId="84" xfId="0" applyFont="1" applyFill="1" applyBorder="1" applyAlignment="1">
      <alignment horizontal="left" vertical="center" wrapText="1" shrinkToFit="1"/>
    </xf>
    <xf numFmtId="0" fontId="20" fillId="27" borderId="3" xfId="0" applyFont="1" applyFill="1" applyBorder="1">
      <alignment vertical="center"/>
    </xf>
    <xf numFmtId="0" fontId="20" fillId="27" borderId="4" xfId="0" applyFont="1" applyFill="1" applyBorder="1">
      <alignment vertical="center"/>
    </xf>
    <xf numFmtId="0" fontId="20" fillId="27" borderId="3" xfId="0" applyFont="1" applyFill="1" applyBorder="1" applyAlignment="1">
      <alignment vertical="center" wrapText="1"/>
    </xf>
    <xf numFmtId="0" fontId="20" fillId="27" borderId="4" xfId="0" applyFont="1" applyFill="1" applyBorder="1" applyAlignment="1">
      <alignment vertical="center" wrapText="1"/>
    </xf>
    <xf numFmtId="0" fontId="20" fillId="27" borderId="4" xfId="0" applyFont="1" applyFill="1" applyBorder="1" applyAlignment="1">
      <alignment horizontal="center" vertical="center" wrapText="1"/>
    </xf>
    <xf numFmtId="49" fontId="20" fillId="27" borderId="2" xfId="0" applyNumberFormat="1" applyFont="1" applyFill="1" applyBorder="1" applyAlignment="1">
      <alignment horizontal="center" vertical="center" wrapText="1"/>
    </xf>
    <xf numFmtId="0" fontId="28" fillId="27" borderId="2" xfId="0" applyFont="1" applyFill="1" applyBorder="1" applyAlignment="1">
      <alignment horizontal="center" vertical="center" wrapText="1"/>
    </xf>
    <xf numFmtId="0" fontId="20" fillId="27" borderId="2" xfId="0" applyFont="1" applyFill="1" applyBorder="1" applyAlignment="1">
      <alignment horizontal="center" vertical="center" wrapText="1"/>
    </xf>
    <xf numFmtId="49" fontId="45" fillId="29" borderId="2" xfId="0" applyNumberFormat="1" applyFont="1" applyFill="1" applyBorder="1" applyAlignment="1">
      <alignment horizontal="center" vertical="center" shrinkToFit="1"/>
    </xf>
    <xf numFmtId="0" fontId="67" fillId="29" borderId="3" xfId="0" applyFont="1" applyFill="1" applyBorder="1" applyAlignment="1">
      <alignment vertical="center" shrinkToFit="1"/>
    </xf>
    <xf numFmtId="0" fontId="67" fillId="29" borderId="4" xfId="0" applyFont="1" applyFill="1" applyBorder="1" applyAlignment="1">
      <alignment vertical="center" shrinkToFit="1"/>
    </xf>
    <xf numFmtId="0" fontId="45" fillId="29" borderId="3" xfId="0" applyFont="1" applyFill="1" applyBorder="1" applyAlignment="1">
      <alignment vertical="center" shrinkToFit="1"/>
    </xf>
    <xf numFmtId="0" fontId="45" fillId="29" borderId="4" xfId="0" applyFont="1" applyFill="1" applyBorder="1" applyAlignment="1">
      <alignment vertical="center" shrinkToFit="1"/>
    </xf>
    <xf numFmtId="0" fontId="45" fillId="29" borderId="2" xfId="0" applyFont="1" applyFill="1" applyBorder="1" applyAlignment="1">
      <alignment horizontal="center" vertical="center" shrinkToFit="1"/>
    </xf>
    <xf numFmtId="49" fontId="45" fillId="29" borderId="2" xfId="0" applyNumberFormat="1" applyFont="1" applyFill="1" applyBorder="1" applyAlignment="1">
      <alignment horizontal="right" vertical="center" shrinkToFit="1"/>
    </xf>
    <xf numFmtId="0" fontId="67" fillId="29" borderId="2" xfId="0" applyFont="1" applyFill="1" applyBorder="1" applyAlignment="1">
      <alignment horizontal="center" vertical="center" shrinkToFit="1"/>
    </xf>
    <xf numFmtId="176" fontId="45" fillId="29" borderId="2" xfId="0" applyNumberFormat="1" applyFont="1" applyFill="1" applyBorder="1" applyAlignment="1">
      <alignment horizontal="center" vertical="center" shrinkToFit="1"/>
    </xf>
    <xf numFmtId="0" fontId="29" fillId="29" borderId="2" xfId="0" quotePrefix="1" applyFont="1" applyFill="1" applyBorder="1" applyAlignment="1">
      <alignment horizontal="center" vertical="center" shrinkToFit="1"/>
    </xf>
    <xf numFmtId="0" fontId="3" fillId="28" borderId="2"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84" xfId="0" applyFont="1" applyBorder="1" applyAlignment="1">
      <alignment horizontal="center" vertical="center"/>
    </xf>
    <xf numFmtId="0" fontId="5" fillId="0" borderId="9" xfId="0" applyFont="1" applyBorder="1" applyAlignment="1">
      <alignment horizontal="center" vertical="center"/>
    </xf>
    <xf numFmtId="0" fontId="6" fillId="0" borderId="11" xfId="0" applyFont="1" applyBorder="1" applyAlignment="1">
      <alignment horizontal="center" vertical="center" shrinkToFit="1"/>
    </xf>
    <xf numFmtId="5" fontId="3" fillId="0" borderId="11" xfId="0" applyNumberFormat="1" applyFont="1" applyBorder="1" applyAlignment="1">
      <alignment horizontal="right" vertical="center"/>
    </xf>
    <xf numFmtId="0" fontId="6" fillId="0" borderId="67" xfId="0" applyFont="1" applyBorder="1" applyAlignment="1">
      <alignment horizontal="center" vertical="center" shrinkToFit="1"/>
    </xf>
    <xf numFmtId="5" fontId="97" fillId="0" borderId="67" xfId="0" applyNumberFormat="1" applyFont="1" applyBorder="1" applyAlignment="1">
      <alignment horizontal="right" vertical="center"/>
    </xf>
    <xf numFmtId="0" fontId="96" fillId="16" borderId="24" xfId="0" applyFont="1" applyFill="1" applyBorder="1" applyAlignment="1">
      <alignment horizontal="center" vertical="center"/>
    </xf>
    <xf numFmtId="0" fontId="96" fillId="16" borderId="68" xfId="0" applyFont="1" applyFill="1" applyBorder="1" applyAlignment="1">
      <alignment horizontal="center" vertical="center"/>
    </xf>
    <xf numFmtId="0" fontId="6" fillId="0" borderId="0" xfId="0" applyFont="1" applyAlignment="1">
      <alignment horizontal="center" vertical="center"/>
    </xf>
    <xf numFmtId="6" fontId="5" fillId="0" borderId="6" xfId="0" applyNumberFormat="1" applyFont="1" applyBorder="1" applyAlignment="1">
      <alignment horizontal="right" vertical="center"/>
    </xf>
    <xf numFmtId="6" fontId="5" fillId="0" borderId="1" xfId="0" applyNumberFormat="1" applyFont="1" applyBorder="1" applyAlignment="1">
      <alignment horizontal="right" vertical="center"/>
    </xf>
    <xf numFmtId="6" fontId="5" fillId="0" borderId="9" xfId="0" applyNumberFormat="1" applyFont="1" applyBorder="1" applyAlignment="1">
      <alignment horizontal="right" vertical="center"/>
    </xf>
    <xf numFmtId="6" fontId="95" fillId="0" borderId="6" xfId="0" applyNumberFormat="1" applyFont="1" applyBorder="1" applyAlignment="1">
      <alignment horizontal="right" vertical="center"/>
    </xf>
    <xf numFmtId="6" fontId="95" fillId="0" borderId="1" xfId="0" applyNumberFormat="1" applyFont="1" applyBorder="1" applyAlignment="1">
      <alignment horizontal="right" vertical="center"/>
    </xf>
    <xf numFmtId="6" fontId="95" fillId="0" borderId="9" xfId="0" applyNumberFormat="1" applyFont="1" applyBorder="1" applyAlignment="1">
      <alignment horizontal="right" vertical="center"/>
    </xf>
    <xf numFmtId="0" fontId="3" fillId="0" borderId="7"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15" borderId="64" xfId="0" applyFont="1" applyFill="1" applyBorder="1" applyAlignment="1" applyProtection="1">
      <alignment vertical="center" shrinkToFit="1"/>
      <protection locked="0"/>
    </xf>
    <xf numFmtId="0" fontId="3" fillId="15" borderId="25" xfId="0" applyFont="1" applyFill="1" applyBorder="1" applyAlignment="1" applyProtection="1">
      <alignment vertical="center" shrinkToFit="1"/>
      <protection locked="0"/>
    </xf>
    <xf numFmtId="0" fontId="3" fillId="15" borderId="26" xfId="0" applyFont="1" applyFill="1" applyBorder="1" applyAlignment="1" applyProtection="1">
      <alignment vertical="center" shrinkToFit="1"/>
      <protection locked="0"/>
    </xf>
    <xf numFmtId="178" fontId="5" fillId="0" borderId="0" xfId="0" applyNumberFormat="1" applyFont="1">
      <alignment vertical="center"/>
    </xf>
    <xf numFmtId="0" fontId="6" fillId="0" borderId="0" xfId="0" applyFont="1" applyAlignment="1">
      <alignment horizontal="center" vertical="center" wrapText="1"/>
    </xf>
    <xf numFmtId="0" fontId="3" fillId="15" borderId="66" xfId="0" applyFont="1" applyFill="1" applyBorder="1" applyAlignment="1" applyProtection="1">
      <alignment vertical="center" shrinkToFit="1"/>
      <protection locked="0"/>
    </xf>
    <xf numFmtId="0" fontId="3" fillId="15" borderId="65" xfId="0" applyFont="1" applyFill="1" applyBorder="1" applyAlignment="1" applyProtection="1">
      <alignment vertical="center" shrinkToFit="1"/>
      <protection locked="0"/>
    </xf>
    <xf numFmtId="6" fontId="5" fillId="0" borderId="0" xfId="0" applyNumberFormat="1" applyFont="1" applyAlignment="1">
      <alignment horizontal="right" vertical="center"/>
    </xf>
    <xf numFmtId="178" fontId="5" fillId="0" borderId="0" xfId="0" applyNumberFormat="1" applyFont="1" applyAlignment="1">
      <alignment horizontal="center" vertical="center"/>
    </xf>
    <xf numFmtId="5" fontId="3" fillId="0" borderId="0" xfId="0" applyNumberFormat="1" applyFont="1" applyAlignment="1">
      <alignment horizontal="right" vertical="center"/>
    </xf>
    <xf numFmtId="0" fontId="6" fillId="0" borderId="0" xfId="0" applyFont="1" applyAlignment="1">
      <alignment horizontal="center" vertical="center" shrinkToFit="1"/>
    </xf>
    <xf numFmtId="0" fontId="9" fillId="13" borderId="0" xfId="0" applyFont="1" applyFill="1" applyAlignment="1">
      <alignment horizontal="center" vertical="center"/>
    </xf>
    <xf numFmtId="0" fontId="3" fillId="15" borderId="41" xfId="0" applyFont="1" applyFill="1" applyBorder="1" applyAlignment="1" applyProtection="1">
      <alignment vertical="center" shrinkToFit="1"/>
      <protection locked="0"/>
    </xf>
    <xf numFmtId="0" fontId="3" fillId="15" borderId="42" xfId="0" applyFont="1" applyFill="1" applyBorder="1" applyAlignment="1" applyProtection="1">
      <alignment vertical="center" shrinkToFit="1"/>
      <protection locked="0"/>
    </xf>
    <xf numFmtId="0" fontId="3" fillId="15" borderId="36" xfId="0" applyFont="1" applyFill="1" applyBorder="1" applyAlignment="1" applyProtection="1">
      <alignment vertical="center" shrinkToFit="1"/>
      <protection locked="0"/>
    </xf>
    <xf numFmtId="0" fontId="3" fillId="15" borderId="43" xfId="0" applyFont="1" applyFill="1" applyBorder="1" applyAlignment="1" applyProtection="1">
      <alignment vertical="center" shrinkToFit="1"/>
      <protection locked="0"/>
    </xf>
    <xf numFmtId="176" fontId="68" fillId="0" borderId="13" xfId="0" applyNumberFormat="1" applyFont="1" applyBorder="1" applyAlignment="1">
      <alignment horizontal="center" vertical="center" shrinkToFit="1"/>
    </xf>
    <xf numFmtId="176" fontId="68" fillId="0" borderId="14" xfId="0" applyNumberFormat="1" applyFont="1" applyBorder="1" applyAlignment="1">
      <alignment horizontal="center" vertical="center" shrinkToFit="1"/>
    </xf>
    <xf numFmtId="176" fontId="68" fillId="0" borderId="15" xfId="0" applyNumberFormat="1" applyFont="1" applyBorder="1" applyAlignment="1">
      <alignment horizontal="center" vertical="center" shrinkToFi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0" xfId="0" applyFont="1" applyAlignment="1">
      <alignment vertical="center" shrinkToFit="1"/>
    </xf>
    <xf numFmtId="0" fontId="19" fillId="0" borderId="0" xfId="0" applyFont="1" applyAlignment="1">
      <alignment horizontal="center" vertical="center" shrinkToFit="1"/>
    </xf>
    <xf numFmtId="0" fontId="6" fillId="0" borderId="44" xfId="0" applyFont="1" applyBorder="1" applyAlignment="1">
      <alignment horizontal="center" vertical="center" wrapText="1"/>
    </xf>
    <xf numFmtId="0" fontId="82" fillId="0" borderId="58" xfId="0" applyFont="1" applyBorder="1" applyAlignment="1">
      <alignment horizontal="center" vertical="center" shrinkToFit="1"/>
    </xf>
    <xf numFmtId="0" fontId="82" fillId="0" borderId="59" xfId="0" applyFont="1" applyBorder="1" applyAlignment="1">
      <alignment horizontal="center" vertical="center" shrinkToFit="1"/>
    </xf>
    <xf numFmtId="0" fontId="82" fillId="0" borderId="60" xfId="0" applyFont="1" applyBorder="1" applyAlignment="1">
      <alignment horizontal="center" vertical="center" shrinkToFit="1"/>
    </xf>
    <xf numFmtId="0" fontId="10" fillId="0" borderId="0" xfId="0" applyFont="1" applyAlignment="1">
      <alignment horizontal="center" vertical="center"/>
    </xf>
    <xf numFmtId="0" fontId="30" fillId="0" borderId="0" xfId="0" applyFont="1" applyAlignment="1">
      <alignment horizontal="center" vertical="center"/>
    </xf>
    <xf numFmtId="0" fontId="30" fillId="0" borderId="45" xfId="0" applyFont="1" applyBorder="1" applyAlignment="1">
      <alignment horizontal="center" vertical="center"/>
    </xf>
    <xf numFmtId="0" fontId="28" fillId="0" borderId="35" xfId="0" applyFont="1" applyBorder="1" applyAlignment="1">
      <alignment horizontal="center" vertical="center" wrapText="1"/>
    </xf>
    <xf numFmtId="0" fontId="28" fillId="0" borderId="36" xfId="0" applyFont="1" applyBorder="1" applyAlignment="1">
      <alignment horizontal="center" vertical="center"/>
    </xf>
    <xf numFmtId="0" fontId="58" fillId="15" borderId="46" xfId="0" applyFont="1" applyFill="1" applyBorder="1" applyAlignment="1" applyProtection="1">
      <alignment vertical="center" shrinkToFit="1"/>
      <protection locked="0"/>
    </xf>
    <xf numFmtId="0" fontId="58" fillId="15" borderId="47" xfId="0" applyFont="1" applyFill="1" applyBorder="1" applyAlignment="1" applyProtection="1">
      <alignment vertical="center" shrinkToFit="1"/>
      <protection locked="0"/>
    </xf>
    <xf numFmtId="0" fontId="58" fillId="15" borderId="48" xfId="0" applyFont="1" applyFill="1" applyBorder="1" applyAlignment="1" applyProtection="1">
      <alignment vertical="center" shrinkToFit="1"/>
      <protection locked="0"/>
    </xf>
    <xf numFmtId="0" fontId="31" fillId="20" borderId="49" xfId="0" applyFont="1" applyFill="1" applyBorder="1" applyAlignment="1" applyProtection="1">
      <alignment vertical="center" shrinkToFit="1"/>
      <protection locked="0"/>
    </xf>
    <xf numFmtId="0" fontId="58" fillId="20" borderId="33" xfId="0" applyFont="1" applyFill="1" applyBorder="1" applyAlignment="1" applyProtection="1">
      <alignment vertical="center" shrinkToFit="1"/>
      <protection locked="0"/>
    </xf>
    <xf numFmtId="0" fontId="58" fillId="20" borderId="50" xfId="0" applyFont="1" applyFill="1" applyBorder="1" applyAlignment="1" applyProtection="1">
      <alignment vertical="center" shrinkToFit="1"/>
      <protection locked="0"/>
    </xf>
    <xf numFmtId="49" fontId="3" fillId="15" borderId="39" xfId="0" applyNumberFormat="1" applyFont="1" applyFill="1" applyBorder="1" applyAlignment="1" applyProtection="1">
      <alignment horizontal="center" vertical="center" shrinkToFit="1"/>
      <protection locked="0"/>
    </xf>
    <xf numFmtId="0" fontId="0" fillId="15" borderId="51" xfId="0" applyFill="1" applyBorder="1" applyAlignment="1" applyProtection="1">
      <alignment horizontal="center" vertical="center"/>
      <protection locked="0"/>
    </xf>
    <xf numFmtId="0" fontId="0" fillId="15" borderId="39" xfId="0" applyFill="1" applyBorder="1" applyAlignment="1" applyProtection="1">
      <alignment horizontal="center" vertical="center"/>
      <protection locked="0"/>
    </xf>
    <xf numFmtId="0" fontId="0" fillId="15" borderId="52" xfId="0" applyFill="1" applyBorder="1" applyAlignment="1" applyProtection="1">
      <alignment horizontal="center" vertical="center"/>
      <protection locked="0"/>
    </xf>
    <xf numFmtId="0" fontId="3" fillId="15" borderId="1" xfId="0" applyFont="1" applyFill="1" applyBorder="1" applyAlignment="1" applyProtection="1">
      <alignment vertical="center" shrinkToFit="1"/>
      <protection locked="0"/>
    </xf>
    <xf numFmtId="0" fontId="3" fillId="15" borderId="31" xfId="0" applyFont="1" applyFill="1" applyBorder="1" applyAlignment="1" applyProtection="1">
      <alignment vertical="center" shrinkToFit="1"/>
      <protection locked="0"/>
    </xf>
    <xf numFmtId="0" fontId="3" fillId="15" borderId="53" xfId="0" applyFont="1" applyFill="1" applyBorder="1" applyAlignment="1" applyProtection="1">
      <alignment vertical="center" shrinkToFit="1"/>
      <protection locked="0"/>
    </xf>
    <xf numFmtId="0" fontId="3" fillId="15" borderId="54" xfId="0" applyFont="1" applyFill="1" applyBorder="1" applyAlignment="1" applyProtection="1">
      <alignment vertical="center" shrinkToFit="1"/>
      <protection locked="0"/>
    </xf>
    <xf numFmtId="0" fontId="31" fillId="22" borderId="88" xfId="0" applyFont="1" applyFill="1" applyBorder="1" applyAlignment="1" applyProtection="1">
      <alignment horizontal="center" vertical="center" shrinkToFit="1"/>
      <protection locked="0"/>
    </xf>
    <xf numFmtId="0" fontId="31" fillId="22" borderId="89" xfId="0" applyFont="1" applyFill="1" applyBorder="1" applyAlignment="1" applyProtection="1">
      <alignment horizontal="center" vertical="center" shrinkToFit="1"/>
      <protection locked="0"/>
    </xf>
    <xf numFmtId="0" fontId="31" fillId="22" borderId="90" xfId="0" applyFont="1" applyFill="1" applyBorder="1" applyAlignment="1" applyProtection="1">
      <alignment horizontal="center" vertical="center" shrinkToFit="1"/>
      <protection locked="0"/>
    </xf>
    <xf numFmtId="0" fontId="31" fillId="0" borderId="6"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9" xfId="0" applyFont="1" applyBorder="1" applyAlignment="1">
      <alignment horizontal="center" vertical="center" shrinkToFit="1"/>
    </xf>
    <xf numFmtId="49" fontId="31" fillId="22" borderId="88" xfId="0" applyNumberFormat="1" applyFont="1" applyFill="1" applyBorder="1" applyAlignment="1" applyProtection="1">
      <alignment horizontal="center" vertical="center" shrinkToFit="1"/>
      <protection locked="0"/>
    </xf>
    <xf numFmtId="49" fontId="31" fillId="22" borderId="90" xfId="0" applyNumberFormat="1" applyFont="1" applyFill="1" applyBorder="1" applyAlignment="1" applyProtection="1">
      <alignment horizontal="center" vertical="center" shrinkToFit="1"/>
      <protection locked="0"/>
    </xf>
    <xf numFmtId="0" fontId="6" fillId="0" borderId="40" xfId="0" applyFont="1" applyBorder="1" applyAlignment="1">
      <alignment horizontal="center" vertical="center"/>
    </xf>
    <xf numFmtId="0" fontId="6" fillId="0" borderId="38"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30" fillId="17" borderId="91" xfId="0" applyFont="1" applyFill="1" applyBorder="1" applyAlignment="1" applyProtection="1">
      <alignment horizontal="center" vertical="center"/>
      <protection locked="0"/>
    </xf>
    <xf numFmtId="0" fontId="30" fillId="17" borderId="92" xfId="0" applyFont="1" applyFill="1" applyBorder="1" applyAlignment="1" applyProtection="1">
      <alignment horizontal="center" vertical="center"/>
      <protection locked="0"/>
    </xf>
    <xf numFmtId="0" fontId="30" fillId="17" borderId="93" xfId="0" applyFont="1" applyFill="1" applyBorder="1" applyAlignment="1" applyProtection="1">
      <alignment horizontal="center" vertical="center"/>
      <protection locked="0"/>
    </xf>
    <xf numFmtId="0" fontId="30" fillId="17" borderId="94" xfId="0" applyFont="1" applyFill="1" applyBorder="1" applyAlignment="1" applyProtection="1">
      <alignment horizontal="center" vertical="center"/>
      <protection locked="0"/>
    </xf>
    <xf numFmtId="0" fontId="30" fillId="17" borderId="95" xfId="0" applyFont="1" applyFill="1" applyBorder="1" applyAlignment="1" applyProtection="1">
      <alignment horizontal="center" vertical="center"/>
      <protection locked="0"/>
    </xf>
    <xf numFmtId="0" fontId="30" fillId="17" borderId="96" xfId="0" applyFont="1" applyFill="1" applyBorder="1" applyAlignment="1" applyProtection="1">
      <alignment horizontal="center" vertical="center"/>
      <protection locked="0"/>
    </xf>
    <xf numFmtId="0" fontId="38" fillId="0" borderId="0" xfId="0" applyFont="1" applyAlignment="1">
      <alignment horizontal="center" vertical="center"/>
    </xf>
    <xf numFmtId="0" fontId="57" fillId="0" borderId="0" xfId="0" applyFont="1" applyAlignment="1">
      <alignment horizontal="center" vertical="center" shrinkToFit="1"/>
    </xf>
    <xf numFmtId="0" fontId="57" fillId="0" borderId="55" xfId="0" applyFont="1" applyBorder="1" applyAlignment="1">
      <alignment horizontal="center" vertical="center" shrinkToFit="1"/>
    </xf>
    <xf numFmtId="0" fontId="6" fillId="0" borderId="56" xfId="0" applyFont="1" applyBorder="1" applyAlignment="1">
      <alignment horizontal="center" vertical="center"/>
    </xf>
    <xf numFmtId="0" fontId="6" fillId="0" borderId="47" xfId="0" applyFont="1" applyBorder="1" applyAlignment="1">
      <alignment horizontal="center" vertical="center"/>
    </xf>
    <xf numFmtId="0" fontId="6" fillId="0" borderId="57" xfId="0" applyFont="1" applyBorder="1" applyAlignment="1">
      <alignment horizontal="center" vertical="center"/>
    </xf>
    <xf numFmtId="0" fontId="71" fillId="0" borderId="32" xfId="0" applyFont="1" applyBorder="1" applyAlignment="1">
      <alignment horizontal="center" vertical="center" wrapText="1"/>
    </xf>
    <xf numFmtId="0" fontId="71" fillId="0" borderId="33" xfId="0" applyFont="1" applyBorder="1" applyAlignment="1">
      <alignment horizontal="center" vertical="center"/>
    </xf>
    <xf numFmtId="0" fontId="71" fillId="0" borderId="34" xfId="0" applyFont="1" applyBorder="1" applyAlignment="1">
      <alignment horizontal="center" vertical="center"/>
    </xf>
    <xf numFmtId="0" fontId="59" fillId="0" borderId="0" xfId="0" applyFont="1" applyAlignment="1">
      <alignment horizontal="center" vertical="center"/>
    </xf>
    <xf numFmtId="6" fontId="57" fillId="0" borderId="27" xfId="0" applyNumberFormat="1" applyFont="1" applyBorder="1" applyAlignment="1">
      <alignment horizontal="right" vertical="center"/>
    </xf>
    <xf numFmtId="6" fontId="57" fillId="0" borderId="28" xfId="0" applyNumberFormat="1" applyFont="1" applyBorder="1" applyAlignment="1">
      <alignment horizontal="right" vertical="center"/>
    </xf>
    <xf numFmtId="6" fontId="57" fillId="0" borderId="29" xfId="0" applyNumberFormat="1" applyFont="1" applyBorder="1" applyAlignment="1">
      <alignment horizontal="right" vertical="center"/>
    </xf>
    <xf numFmtId="0" fontId="35" fillId="0" borderId="6" xfId="0" applyFont="1" applyBorder="1" applyAlignment="1">
      <alignment horizontal="center" vertical="center"/>
    </xf>
    <xf numFmtId="0" fontId="35" fillId="0" borderId="9" xfId="0" applyFont="1" applyBorder="1" applyAlignment="1">
      <alignment horizontal="center" vertical="center"/>
    </xf>
    <xf numFmtId="177" fontId="6" fillId="0" borderId="0" xfId="0" applyNumberFormat="1" applyFont="1" applyAlignment="1">
      <alignment horizontal="right" vertical="center" shrinkToFit="1"/>
    </xf>
    <xf numFmtId="0" fontId="61" fillId="0" borderId="0" xfId="0" applyFont="1" applyAlignment="1">
      <alignment horizontal="center" vertical="top"/>
    </xf>
    <xf numFmtId="0" fontId="6" fillId="0" borderId="0" xfId="0" applyFont="1" applyAlignment="1">
      <alignment horizontal="center" vertical="top"/>
    </xf>
    <xf numFmtId="0" fontId="23" fillId="0" borderId="0" xfId="0" applyFont="1" applyAlignment="1">
      <alignment horizontal="right" vertical="center"/>
    </xf>
    <xf numFmtId="0" fontId="23" fillId="0" borderId="12" xfId="0" applyFont="1" applyBorder="1" applyAlignment="1">
      <alignment horizontal="right" vertical="center"/>
    </xf>
    <xf numFmtId="0" fontId="59" fillId="0" borderId="61" xfId="0" applyFont="1" applyBorder="1" applyAlignment="1">
      <alignment horizontal="center" vertical="center"/>
    </xf>
    <xf numFmtId="0" fontId="59" fillId="0" borderId="62" xfId="0" applyFont="1" applyBorder="1" applyAlignment="1">
      <alignment horizontal="center" vertical="center"/>
    </xf>
    <xf numFmtId="0" fontId="59" fillId="0" borderId="63" xfId="0" applyFont="1" applyBorder="1" applyAlignment="1">
      <alignment horizontal="center" vertical="center"/>
    </xf>
    <xf numFmtId="0" fontId="6" fillId="0" borderId="23" xfId="0" applyFont="1" applyBorder="1" applyAlignment="1">
      <alignment horizontal="center" vertical="center"/>
    </xf>
    <xf numFmtId="177" fontId="6" fillId="0" borderId="69" xfId="0" applyNumberFormat="1" applyFont="1" applyBorder="1" applyAlignment="1">
      <alignment horizontal="right" vertical="center" shrinkToFit="1"/>
    </xf>
    <xf numFmtId="0" fontId="95" fillId="0" borderId="6" xfId="0" applyFont="1" applyBorder="1" applyAlignment="1">
      <alignment horizontal="center" vertical="center"/>
    </xf>
    <xf numFmtId="0" fontId="95" fillId="0" borderId="9" xfId="0" applyFont="1" applyBorder="1" applyAlignment="1">
      <alignment horizontal="center" vertical="center"/>
    </xf>
    <xf numFmtId="0" fontId="103" fillId="16" borderId="27" xfId="0" applyFont="1" applyFill="1" applyBorder="1" applyAlignment="1">
      <alignment horizontal="center" vertical="center"/>
    </xf>
    <xf numFmtId="0" fontId="103" fillId="16" borderId="29" xfId="0" applyFont="1" applyFill="1" applyBorder="1" applyAlignment="1">
      <alignment horizontal="center" vertical="center"/>
    </xf>
    <xf numFmtId="0" fontId="78" fillId="0" borderId="0" xfId="0" applyFont="1" applyAlignment="1">
      <alignment horizontal="left" vertical="center" wrapText="1"/>
    </xf>
    <xf numFmtId="0" fontId="70" fillId="0" borderId="70" xfId="0" applyFont="1" applyBorder="1" applyAlignment="1">
      <alignment horizontal="center" vertical="top" shrinkToFit="1"/>
    </xf>
    <xf numFmtId="0" fontId="5" fillId="0" borderId="2" xfId="0" applyFont="1" applyBorder="1" applyAlignment="1">
      <alignment horizontal="center" vertical="center"/>
    </xf>
    <xf numFmtId="0" fontId="99" fillId="0" borderId="27" xfId="0" applyFont="1" applyBorder="1" applyAlignment="1">
      <alignment horizontal="center" vertical="center"/>
    </xf>
    <xf numFmtId="0" fontId="99" fillId="0" borderId="28" xfId="0" applyFont="1" applyBorder="1" applyAlignment="1">
      <alignment horizontal="center" vertical="center"/>
    </xf>
    <xf numFmtId="0" fontId="99" fillId="0" borderId="29" xfId="0" applyFont="1" applyBorder="1" applyAlignment="1">
      <alignment horizontal="center" vertical="center"/>
    </xf>
    <xf numFmtId="0" fontId="23" fillId="0" borderId="17" xfId="0" applyFont="1" applyBorder="1" applyAlignment="1">
      <alignment horizontal="left" vertical="center" wrapText="1"/>
    </xf>
    <xf numFmtId="0" fontId="23" fillId="0" borderId="17" xfId="0" applyFont="1" applyBorder="1" applyAlignment="1">
      <alignment horizontal="left" vertical="center"/>
    </xf>
    <xf numFmtId="0" fontId="31" fillId="0" borderId="6"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9" fillId="14" borderId="0" xfId="0" applyFont="1" applyFill="1" applyAlignment="1">
      <alignment horizontal="center" vertical="center"/>
    </xf>
    <xf numFmtId="0" fontId="31" fillId="0" borderId="17" xfId="0" applyFont="1" applyBorder="1" applyAlignment="1">
      <alignment horizontal="center" vertical="center" shrinkToFit="1"/>
    </xf>
    <xf numFmtId="0" fontId="48" fillId="14" borderId="0" xfId="0" applyFont="1" applyFill="1" applyAlignment="1">
      <alignment horizontal="center" vertical="center"/>
    </xf>
    <xf numFmtId="0" fontId="50" fillId="0" borderId="0" xfId="0" applyFont="1" applyAlignment="1">
      <alignment horizontal="center" vertical="center" shrinkToFit="1"/>
    </xf>
    <xf numFmtId="0" fontId="60" fillId="0" borderId="0" xfId="0" applyFont="1" applyAlignment="1">
      <alignment horizontal="center" vertical="center"/>
    </xf>
    <xf numFmtId="0" fontId="99" fillId="0" borderId="17" xfId="0" applyFont="1" applyBorder="1" applyAlignment="1">
      <alignment horizontal="center" vertical="center" shrinkToFit="1"/>
    </xf>
    <xf numFmtId="0" fontId="31" fillId="0" borderId="84" xfId="0" applyFont="1" applyBorder="1" applyAlignment="1">
      <alignment horizontal="center" vertical="center" shrinkToFit="1"/>
    </xf>
    <xf numFmtId="0" fontId="10" fillId="0" borderId="71" xfId="0" applyFont="1" applyBorder="1" applyAlignment="1">
      <alignment horizontal="center" vertical="center" wrapText="1"/>
    </xf>
    <xf numFmtId="0" fontId="10" fillId="0" borderId="72" xfId="0" applyFont="1" applyBorder="1" applyAlignment="1">
      <alignment horizontal="center" vertical="center"/>
    </xf>
    <xf numFmtId="0" fontId="10" fillId="0" borderId="72"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71" xfId="0" applyFont="1" applyBorder="1" applyAlignment="1">
      <alignment horizontal="distributed" vertical="center" wrapText="1"/>
    </xf>
    <xf numFmtId="0" fontId="10" fillId="0" borderId="20" xfId="0" applyFont="1" applyBorder="1" applyAlignment="1">
      <alignment horizontal="distributed" vertical="center" wrapText="1"/>
    </xf>
    <xf numFmtId="0" fontId="10" fillId="0" borderId="72" xfId="0" applyFont="1" applyBorder="1" applyAlignment="1">
      <alignment horizontal="distributed" vertical="center" wrapText="1"/>
    </xf>
    <xf numFmtId="0" fontId="31" fillId="0" borderId="20" xfId="0" applyFont="1" applyBorder="1" applyAlignment="1">
      <alignment horizontal="center" vertical="center"/>
    </xf>
    <xf numFmtId="0" fontId="31" fillId="0" borderId="19" xfId="0" applyFont="1" applyBorder="1" applyAlignment="1">
      <alignment horizontal="center" vertical="center"/>
    </xf>
    <xf numFmtId="0" fontId="10" fillId="0" borderId="19" xfId="0" applyFont="1" applyBorder="1" applyAlignment="1">
      <alignment horizontal="center" vertical="center"/>
    </xf>
    <xf numFmtId="0" fontId="10" fillId="0" borderId="71" xfId="0" applyFont="1" applyBorder="1">
      <alignment vertical="center"/>
    </xf>
    <xf numFmtId="0" fontId="10" fillId="0" borderId="20" xfId="0" applyFont="1" applyBorder="1">
      <alignment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7" fillId="0" borderId="0" xfId="0" applyFont="1" applyAlignment="1">
      <alignment horizontal="left" vertical="center" wrapText="1"/>
    </xf>
    <xf numFmtId="0" fontId="10" fillId="0" borderId="17" xfId="0" applyFont="1" applyBorder="1" applyAlignment="1">
      <alignment horizontal="distributed" vertical="center" wrapText="1"/>
    </xf>
    <xf numFmtId="0" fontId="10" fillId="0" borderId="17" xfId="0" applyFont="1" applyBorder="1" applyAlignment="1">
      <alignment horizontal="distributed" vertical="center"/>
    </xf>
    <xf numFmtId="0" fontId="10" fillId="0" borderId="17" xfId="0" applyFont="1" applyBorder="1" applyAlignment="1" applyProtection="1">
      <alignment horizontal="center" vertical="center"/>
      <protection locked="0"/>
    </xf>
    <xf numFmtId="0" fontId="80" fillId="0" borderId="0" xfId="0" applyFont="1" applyAlignment="1">
      <alignment vertical="top" wrapText="1"/>
    </xf>
    <xf numFmtId="0" fontId="9" fillId="18" borderId="0" xfId="0" applyFont="1" applyFill="1" applyAlignment="1">
      <alignment horizontal="center" vertical="center"/>
    </xf>
    <xf numFmtId="0" fontId="17" fillId="0" borderId="0" xfId="0" applyFont="1" applyAlignment="1">
      <alignment vertical="center" shrinkToFit="1"/>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80" xfId="0" applyFont="1" applyBorder="1" applyAlignment="1">
      <alignment horizontal="center" vertical="center"/>
    </xf>
    <xf numFmtId="0" fontId="19" fillId="0" borderId="18" xfId="0" applyFont="1" applyBorder="1" applyAlignment="1">
      <alignment horizontal="center" vertical="center"/>
    </xf>
    <xf numFmtId="0" fontId="19" fillId="0" borderId="81" xfId="0" applyFont="1" applyBorder="1" applyAlignment="1">
      <alignment horizontal="center" vertical="center"/>
    </xf>
    <xf numFmtId="0" fontId="22" fillId="0" borderId="0" xfId="0" applyFont="1" applyAlignment="1">
      <alignment horizontal="center" vertical="center"/>
    </xf>
    <xf numFmtId="0" fontId="81" fillId="0" borderId="0" xfId="0" applyFont="1" applyAlignment="1">
      <alignment vertical="top" wrapText="1"/>
    </xf>
    <xf numFmtId="0" fontId="72" fillId="0" borderId="0" xfId="0" applyFont="1" applyAlignment="1">
      <alignment horizontal="center" vertical="center"/>
    </xf>
    <xf numFmtId="0" fontId="72" fillId="0" borderId="55" xfId="0" applyFont="1" applyBorder="1" applyAlignment="1">
      <alignment horizontal="center" vertical="center"/>
    </xf>
    <xf numFmtId="0" fontId="83" fillId="0" borderId="58" xfId="0" applyFont="1" applyBorder="1" applyAlignment="1">
      <alignment horizontal="center" vertical="center" shrinkToFit="1"/>
    </xf>
    <xf numFmtId="0" fontId="83" fillId="0" borderId="59" xfId="0" applyFont="1" applyBorder="1" applyAlignment="1">
      <alignment horizontal="center" vertical="center" shrinkToFit="1"/>
    </xf>
    <xf numFmtId="0" fontId="83" fillId="0" borderId="60" xfId="0" applyFont="1" applyBorder="1" applyAlignment="1">
      <alignment horizontal="center" vertical="center" shrinkToFit="1"/>
    </xf>
    <xf numFmtId="0" fontId="17" fillId="0" borderId="0" xfId="0" applyFont="1" applyAlignment="1">
      <alignment horizontal="center" vertical="center"/>
    </xf>
    <xf numFmtId="0" fontId="36" fillId="0" borderId="8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xf>
    <xf numFmtId="0" fontId="36" fillId="0" borderId="82" xfId="0" applyFont="1" applyBorder="1" applyAlignment="1">
      <alignment vertical="center" wrapText="1"/>
    </xf>
    <xf numFmtId="0" fontId="36" fillId="0" borderId="4" xfId="0" applyFont="1" applyBorder="1" applyAlignment="1">
      <alignment vertical="center" wrapText="1"/>
    </xf>
    <xf numFmtId="0" fontId="36" fillId="0" borderId="1" xfId="0" applyFont="1" applyBorder="1">
      <alignment vertical="center"/>
    </xf>
    <xf numFmtId="0" fontId="36" fillId="0" borderId="9" xfId="0" applyFont="1" applyBorder="1">
      <alignment vertical="center"/>
    </xf>
  </cellXfs>
  <cellStyles count="2">
    <cellStyle name="標準" xfId="0" builtinId="0"/>
    <cellStyle name="標準 2" xfId="1" xr:uid="{00000000-0005-0000-0000-000002000000}"/>
  </cellStyles>
  <dxfs count="8">
    <dxf>
      <fill>
        <patternFill>
          <bgColor rgb="FFFFFFCC"/>
        </patternFill>
      </fill>
    </dxf>
    <dxf>
      <fill>
        <patternFill>
          <bgColor theme="8" tint="0.79998168889431442"/>
        </patternFill>
      </fill>
    </dxf>
    <dxf>
      <font>
        <b val="0"/>
        <i val="0"/>
      </font>
      <fill>
        <patternFill>
          <bgColor rgb="FFFFFFCC"/>
        </patternFill>
      </fill>
    </dxf>
    <dxf>
      <font>
        <b/>
        <i val="0"/>
        <color rgb="FFFF0000"/>
      </font>
      <fill>
        <patternFill>
          <bgColor rgb="FFFFFF00"/>
        </patternFill>
      </fill>
    </dxf>
    <dxf>
      <fill>
        <patternFill>
          <bgColor rgb="FFFFFFCC"/>
        </patternFill>
      </fill>
    </dxf>
    <dxf>
      <fill>
        <patternFill>
          <bgColor theme="8" tint="0.79998168889431442"/>
        </patternFill>
      </fill>
    </dxf>
    <dxf>
      <font>
        <b val="0"/>
        <i val="0"/>
      </font>
      <fill>
        <patternFill>
          <bgColor rgb="FFFFFFCC"/>
        </patternFill>
      </fill>
    </dxf>
    <dxf>
      <font>
        <b/>
        <i val="0"/>
        <color rgb="FFFF0000"/>
      </font>
      <fill>
        <patternFill>
          <bgColor rgb="FFFFFF00"/>
        </patternFill>
      </fill>
    </dxf>
  </dxfs>
  <tableStyles count="0" defaultTableStyle="TableStyleMedium9" defaultPivotStyle="PivotStyleLight16"/>
  <colors>
    <mruColors>
      <color rgb="FFFF99FF"/>
      <color rgb="FFFFCCCC"/>
      <color rgb="FFFFFFCC"/>
      <color rgb="FFCCFFFF"/>
      <color rgb="FF008000"/>
      <color rgb="FF0000FF"/>
      <color rgb="FFCC00CC"/>
      <color rgb="FFFFCC66"/>
      <color rgb="FF33CC3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21</xdr:row>
      <xdr:rowOff>0</xdr:rowOff>
    </xdr:from>
    <xdr:to>
      <xdr:col>27</xdr:col>
      <xdr:colOff>0</xdr:colOff>
      <xdr:row>22</xdr:row>
      <xdr:rowOff>0</xdr:rowOff>
    </xdr:to>
    <xdr:cxnSp macro="">
      <xdr:nvCxnSpPr>
        <xdr:cNvPr id="3" name="直線矢印コネクタ 2">
          <a:extLst>
            <a:ext uri="{FF2B5EF4-FFF2-40B4-BE49-F238E27FC236}">
              <a16:creationId xmlns:a16="http://schemas.microsoft.com/office/drawing/2014/main" id="{5AF3508E-2425-2329-E6DF-FB098D72F399}"/>
            </a:ext>
          </a:extLst>
        </xdr:cNvPr>
        <xdr:cNvCxnSpPr/>
      </xdr:nvCxnSpPr>
      <xdr:spPr>
        <a:xfrm>
          <a:off x="8321040" y="7124700"/>
          <a:ext cx="320040" cy="31242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21</xdr:row>
      <xdr:rowOff>0</xdr:rowOff>
    </xdr:from>
    <xdr:to>
      <xdr:col>28</xdr:col>
      <xdr:colOff>0</xdr:colOff>
      <xdr:row>22</xdr:row>
      <xdr:rowOff>0</xdr:rowOff>
    </xdr:to>
    <xdr:cxnSp macro="">
      <xdr:nvCxnSpPr>
        <xdr:cNvPr id="5" name="直線矢印コネクタ 4">
          <a:extLst>
            <a:ext uri="{FF2B5EF4-FFF2-40B4-BE49-F238E27FC236}">
              <a16:creationId xmlns:a16="http://schemas.microsoft.com/office/drawing/2014/main" id="{EE7C072B-174A-1481-7B93-7A5D3B0D4FC5}"/>
            </a:ext>
          </a:extLst>
        </xdr:cNvPr>
        <xdr:cNvCxnSpPr/>
      </xdr:nvCxnSpPr>
      <xdr:spPr>
        <a:xfrm flipH="1">
          <a:off x="8641080" y="7124700"/>
          <a:ext cx="320040" cy="31242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130812</xdr:rowOff>
    </xdr:from>
    <xdr:to>
      <xdr:col>13</xdr:col>
      <xdr:colOff>0</xdr:colOff>
      <xdr:row>6</xdr:row>
      <xdr:rowOff>136074</xdr:rowOff>
    </xdr:to>
    <xdr:sp macro="" textlink="">
      <xdr:nvSpPr>
        <xdr:cNvPr id="3" name="四角形: 角を丸くする 2">
          <a:extLst>
            <a:ext uri="{FF2B5EF4-FFF2-40B4-BE49-F238E27FC236}">
              <a16:creationId xmlns:a16="http://schemas.microsoft.com/office/drawing/2014/main" id="{601627F0-E088-464A-BF34-0C47A523EF29}"/>
            </a:ext>
          </a:extLst>
        </xdr:cNvPr>
        <xdr:cNvSpPr/>
      </xdr:nvSpPr>
      <xdr:spPr>
        <a:xfrm>
          <a:off x="1247321" y="720455"/>
          <a:ext cx="6576786" cy="594905"/>
        </a:xfrm>
        <a:prstGeom prst="roundRect">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年齢区分別に、チームとして出場予定の種目に“</a:t>
          </a:r>
          <a:r>
            <a:rPr kumimoji="1" lang="en-US" altLang="ja-JP" sz="1200" b="1">
              <a:solidFill>
                <a:srgbClr val="FF0000"/>
              </a:solidFill>
              <a:latin typeface="ＭＳ ゴシック" panose="020B0609070205080204" pitchFamily="49" charset="-128"/>
              <a:ea typeface="ＭＳ ゴシック" panose="020B0609070205080204" pitchFamily="49" charset="-128"/>
            </a:rPr>
            <a:t>1</a:t>
          </a:r>
          <a:r>
            <a:rPr kumimoji="1" lang="ja-JP" altLang="en-US" sz="1200" b="1">
              <a:solidFill>
                <a:srgbClr val="FF0000"/>
              </a:solidFill>
              <a:latin typeface="ＭＳ ゴシック" panose="020B0609070205080204" pitchFamily="49" charset="-128"/>
              <a:ea typeface="ＭＳ ゴシック" panose="020B0609070205080204" pitchFamily="49" charset="-128"/>
            </a:rPr>
            <a:t>”を選択入力してください。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xdr:col>
      <xdr:colOff>1778719</xdr:colOff>
      <xdr:row>11</xdr:row>
      <xdr:rowOff>1</xdr:rowOff>
    </xdr:to>
    <xdr:sp macro="" textlink="" fLocksText="0">
      <xdr:nvSpPr>
        <xdr:cNvPr id="4" name="角丸四角形 2">
          <a:extLst>
            <a:ext uri="{FF2B5EF4-FFF2-40B4-BE49-F238E27FC236}">
              <a16:creationId xmlns:a16="http://schemas.microsoft.com/office/drawing/2014/main" id="{3B5F14EC-59FD-8115-0D9F-8535D55C0710}"/>
            </a:ext>
          </a:extLst>
        </xdr:cNvPr>
        <xdr:cNvSpPr>
          <a:spLocks noChangeArrowheads="1"/>
        </xdr:cNvSpPr>
      </xdr:nvSpPr>
      <xdr:spPr bwMode="auto">
        <a:xfrm>
          <a:off x="809625" y="2057400"/>
          <a:ext cx="6191250" cy="495300"/>
        </a:xfrm>
        <a:prstGeom prst="roundRect">
          <a:avLst>
            <a:gd name="adj" fmla="val 16667"/>
          </a:avLst>
        </a:prstGeom>
        <a:solidFill>
          <a:srgbClr val="CCFFCC"/>
        </a:solidFill>
        <a:ln w="19050">
          <a:solidFill>
            <a:srgbClr val="FF0000"/>
          </a:solidFill>
          <a:miter lim="800000"/>
          <a:headEnd/>
          <a:tailEnd/>
        </a:ln>
        <a:effectLst/>
      </xdr:spPr>
      <xdr:txBody>
        <a:bodyPr vertOverflow="clip" wrap="square" lIns="20160" tIns="20160" rIns="20160" bIns="20160" anchor="ctr" anchorCtr="0" upright="1"/>
        <a:lstStyle/>
        <a:p>
          <a:pPr algn="ctr" rtl="0">
            <a:defRPr sz="1000"/>
          </a:pPr>
          <a:r>
            <a:rPr lang="ja-JP" altLang="en-US" sz="1200" b="1" i="0" u="none" strike="noStrike" baseline="0">
              <a:solidFill>
                <a:srgbClr val="FF0000"/>
              </a:solidFill>
              <a:latin typeface="ＭＳ ゴシック" pitchFamily="49" charset="-128"/>
              <a:ea typeface="ＭＳ ゴシック" pitchFamily="49" charset="-128"/>
            </a:rPr>
            <a:t>集計作業用のシートです。各チームの担当者は設定等を変更しないこと。</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25</xdr:col>
      <xdr:colOff>0</xdr:colOff>
      <xdr:row>13</xdr:row>
      <xdr:rowOff>0</xdr:rowOff>
    </xdr:to>
    <xdr:sp macro="" textlink="">
      <xdr:nvSpPr>
        <xdr:cNvPr id="2" name="四角形: 角を丸くする 1">
          <a:extLst>
            <a:ext uri="{FF2B5EF4-FFF2-40B4-BE49-F238E27FC236}">
              <a16:creationId xmlns:a16="http://schemas.microsoft.com/office/drawing/2014/main" id="{CBA3D138-85C3-14E0-7D51-3608D9B966F4}"/>
            </a:ext>
          </a:extLst>
        </xdr:cNvPr>
        <xdr:cNvSpPr/>
      </xdr:nvSpPr>
      <xdr:spPr>
        <a:xfrm>
          <a:off x="327660" y="708660"/>
          <a:ext cx="7955280" cy="3451860"/>
        </a:xfrm>
        <a:prstGeom prst="roundRect">
          <a:avLst/>
        </a:prstGeom>
        <a:solidFill>
          <a:srgbClr val="FFFFCC"/>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0000FF"/>
              </a:solidFill>
              <a:latin typeface="ＭＳ ゴシック" panose="020B0609070205080204" pitchFamily="49" charset="-128"/>
              <a:ea typeface="ＭＳ ゴシック" panose="020B0609070205080204" pitchFamily="49" charset="-128"/>
            </a:rPr>
            <a:t>本競技会では、このシートにある「様式 </a:t>
          </a:r>
          <a:r>
            <a:rPr kumimoji="1" lang="en-US" altLang="ja-JP" sz="1800">
              <a:solidFill>
                <a:srgbClr val="0000FF"/>
              </a:solidFill>
              <a:latin typeface="ＭＳ ゴシック" panose="020B0609070205080204" pitchFamily="49" charset="-128"/>
              <a:ea typeface="ＭＳ ゴシック" panose="020B0609070205080204" pitchFamily="49" charset="-128"/>
            </a:rPr>
            <a:t>D</a:t>
          </a:r>
          <a:r>
            <a:rPr kumimoji="1" lang="ja-JP" altLang="en-US" sz="1800">
              <a:solidFill>
                <a:srgbClr val="0000FF"/>
              </a:solidFill>
              <a:latin typeface="ＭＳ ゴシック" panose="020B0609070205080204" pitchFamily="49" charset="-128"/>
              <a:ea typeface="ＭＳ ゴシック" panose="020B0609070205080204" pitchFamily="49" charset="-128"/>
            </a:rPr>
            <a:t>」は使用しません。</a:t>
          </a:r>
          <a:endParaRPr kumimoji="1" lang="en-US" altLang="ja-JP" sz="1800">
            <a:solidFill>
              <a:srgbClr val="0000FF"/>
            </a:solidFill>
            <a:latin typeface="ＭＳ ゴシック" panose="020B0609070205080204" pitchFamily="49" charset="-128"/>
            <a:ea typeface="ＭＳ ゴシック" panose="020B0609070205080204" pitchFamily="49" charset="-128"/>
          </a:endParaRPr>
        </a:p>
        <a:p>
          <a:pPr algn="l"/>
          <a:endParaRPr kumimoji="1" lang="en-US" altLang="ja-JP" sz="1800">
            <a:solidFill>
              <a:srgbClr val="0000FF"/>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0000FF"/>
              </a:solidFill>
              <a:latin typeface="ＭＳ ゴシック" panose="020B0609070205080204" pitchFamily="49" charset="-128"/>
              <a:ea typeface="ＭＳ ゴシック" panose="020B0609070205080204" pitchFamily="49" charset="-128"/>
            </a:rPr>
            <a:t>「同意書」に相当するものが必要か否か、必要な場合の提出方法などについては、別紙（要項など）を参照してください。</a:t>
          </a:r>
          <a:endParaRPr kumimoji="1" lang="en-US" altLang="ja-JP" sz="1800">
            <a:solidFill>
              <a:srgbClr val="0000FF"/>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F263"/>
  <sheetViews>
    <sheetView tabSelected="1" view="pageBreakPreview" zoomScale="70" zoomScaleNormal="100" zoomScaleSheetLayoutView="70" workbookViewId="0">
      <selection activeCell="L23" sqref="L23:O23"/>
    </sheetView>
  </sheetViews>
  <sheetFormatPr baseColWidth="10" defaultColWidth="9" defaultRowHeight="14"/>
  <cols>
    <col min="1" max="46" width="4.6640625" style="4" customWidth="1"/>
    <col min="47" max="47" width="4.83203125" style="4" customWidth="1"/>
    <col min="48" max="55" width="20.83203125" style="4" customWidth="1"/>
    <col min="56" max="56" width="4.83203125" style="4" customWidth="1"/>
    <col min="57" max="57" width="55.83203125" style="4" customWidth="1"/>
    <col min="58" max="58" width="20.83203125" style="4" customWidth="1"/>
    <col min="59" max="80" width="9" style="4" customWidth="1"/>
    <col min="81" max="16384" width="9" style="4"/>
  </cols>
  <sheetData>
    <row r="1" spans="1:58" ht="24" customHeight="1">
      <c r="A1" s="342" t="s">
        <v>746</v>
      </c>
      <c r="B1" s="342"/>
      <c r="C1" s="342"/>
      <c r="D1" s="342"/>
      <c r="E1" s="342"/>
      <c r="F1" s="342"/>
      <c r="G1" s="342"/>
      <c r="H1" s="342"/>
      <c r="I1" s="342"/>
      <c r="J1" s="342"/>
      <c r="L1" s="272" t="s">
        <v>52</v>
      </c>
      <c r="M1" s="352" t="str">
        <f>AV41</f>
        <v>第51回 全日本ライフセービング選手権大会 南関東予選会</v>
      </c>
      <c r="N1" s="352"/>
      <c r="O1" s="352"/>
      <c r="P1" s="352"/>
      <c r="Q1" s="352"/>
      <c r="R1" s="352"/>
      <c r="S1" s="352"/>
      <c r="T1" s="352"/>
      <c r="U1" s="352"/>
      <c r="V1" s="352"/>
      <c r="W1" s="352"/>
      <c r="X1" s="352"/>
      <c r="Y1" s="352"/>
      <c r="Z1" s="352"/>
      <c r="AA1" s="352"/>
      <c r="AB1" s="352"/>
      <c r="AC1" s="352"/>
      <c r="AD1" s="352"/>
      <c r="AE1" s="352"/>
      <c r="AF1" s="352"/>
      <c r="AG1" s="352"/>
      <c r="AH1" s="352"/>
      <c r="AI1" s="353"/>
      <c r="AJ1" s="353"/>
      <c r="AK1" s="353"/>
      <c r="AL1" s="390"/>
      <c r="AM1" s="391"/>
      <c r="AN1" s="392"/>
      <c r="AO1" s="359" t="s">
        <v>747</v>
      </c>
      <c r="AP1" s="360"/>
      <c r="AQ1" s="360"/>
      <c r="AS1" s="63" t="s">
        <v>80</v>
      </c>
      <c r="AT1" s="63" t="s">
        <v>80</v>
      </c>
      <c r="AU1" s="63" t="s">
        <v>80</v>
      </c>
      <c r="AV1" s="63" t="s">
        <v>80</v>
      </c>
      <c r="AW1" s="63" t="s">
        <v>80</v>
      </c>
      <c r="AX1" s="63" t="s">
        <v>80</v>
      </c>
      <c r="AY1" s="63" t="s">
        <v>80</v>
      </c>
      <c r="AZ1" s="63" t="s">
        <v>80</v>
      </c>
      <c r="BA1" s="63" t="s">
        <v>80</v>
      </c>
      <c r="BB1" s="63" t="s">
        <v>80</v>
      </c>
      <c r="BC1" s="63" t="s">
        <v>80</v>
      </c>
      <c r="BD1" s="63" t="s">
        <v>80</v>
      </c>
      <c r="BE1" s="63" t="s">
        <v>80</v>
      </c>
      <c r="BF1" s="63" t="s">
        <v>80</v>
      </c>
    </row>
    <row r="2" spans="1:58" ht="28" customHeight="1" thickBot="1">
      <c r="A2" s="396" t="s">
        <v>729</v>
      </c>
      <c r="B2" s="396"/>
      <c r="C2" s="396"/>
      <c r="D2" s="272" t="s">
        <v>53</v>
      </c>
      <c r="E2" s="358" t="s">
        <v>124</v>
      </c>
      <c r="F2" s="358"/>
      <c r="G2" s="347">
        <f>AV44</f>
        <v>45927</v>
      </c>
      <c r="H2" s="348"/>
      <c r="I2" s="348"/>
      <c r="J2" s="349"/>
      <c r="K2" s="5"/>
      <c r="N2" s="5"/>
      <c r="O2" s="5"/>
      <c r="P2" s="5"/>
      <c r="Q2" s="5"/>
      <c r="AI2" s="353"/>
      <c r="AJ2" s="353"/>
      <c r="AK2" s="353"/>
      <c r="AL2" s="393"/>
      <c r="AM2" s="394"/>
      <c r="AN2" s="395"/>
      <c r="AO2" s="359"/>
      <c r="AP2" s="360"/>
      <c r="AQ2" s="360"/>
      <c r="AU2" s="170" t="s">
        <v>150</v>
      </c>
      <c r="AW2" s="64"/>
    </row>
    <row r="3" spans="1:58" ht="28" customHeight="1" thickTop="1" thickBot="1">
      <c r="A3" s="222" t="s">
        <v>923</v>
      </c>
      <c r="F3" s="66"/>
      <c r="G3" s="66"/>
      <c r="H3" s="67"/>
      <c r="I3" s="68"/>
      <c r="J3" s="68"/>
      <c r="L3" s="273" t="s">
        <v>54</v>
      </c>
      <c r="M3" s="397" t="s">
        <v>123</v>
      </c>
      <c r="N3" s="397"/>
      <c r="O3" s="398"/>
      <c r="P3" s="355" t="str">
        <f>AV53</f>
        <v>2025年 9月 1日（月） メール送信 23時59分59秒まで</v>
      </c>
      <c r="Q3" s="356"/>
      <c r="R3" s="356"/>
      <c r="S3" s="356"/>
      <c r="T3" s="356"/>
      <c r="U3" s="356"/>
      <c r="V3" s="356"/>
      <c r="W3" s="356"/>
      <c r="X3" s="356"/>
      <c r="Y3" s="356"/>
      <c r="Z3" s="356"/>
      <c r="AA3" s="356"/>
      <c r="AB3" s="356"/>
      <c r="AC3" s="356"/>
      <c r="AD3" s="356"/>
      <c r="AE3" s="356"/>
      <c r="AF3" s="356"/>
      <c r="AG3" s="356"/>
      <c r="AH3" s="356"/>
      <c r="AI3" s="356"/>
      <c r="AJ3" s="357"/>
      <c r="AL3" s="276"/>
      <c r="AM3" s="277" t="str">
        <f>IF(AG7="","",VLOOKUP(AG7,$AV$57:$AX$66,3,0))</f>
        <v/>
      </c>
      <c r="AN3" s="278"/>
      <c r="AO3" s="6"/>
      <c r="AP3" s="6"/>
      <c r="AQ3" s="6"/>
      <c r="AV3" s="171" t="s">
        <v>461</v>
      </c>
    </row>
    <row r="4" spans="1:58" ht="28" customHeight="1" thickTop="1">
      <c r="A4" s="6"/>
      <c r="B4" s="6"/>
      <c r="C4" s="6"/>
      <c r="D4" s="6"/>
      <c r="F4" s="22"/>
      <c r="G4" s="22"/>
      <c r="H4" s="5"/>
      <c r="L4" s="7"/>
      <c r="M4" s="7"/>
      <c r="N4" s="7"/>
      <c r="O4" s="7"/>
      <c r="P4" s="7"/>
      <c r="Q4" s="7"/>
      <c r="R4" s="7"/>
      <c r="S4" s="7"/>
      <c r="T4" s="7"/>
      <c r="U4" s="7"/>
      <c r="V4" s="7"/>
      <c r="W4" s="7"/>
      <c r="X4" s="7"/>
      <c r="Y4" s="7"/>
      <c r="Z4" s="7"/>
      <c r="AA4" s="7"/>
      <c r="AB4" s="7"/>
      <c r="AC4" s="7"/>
      <c r="AL4" s="6"/>
      <c r="AM4" s="6"/>
      <c r="AN4" s="6"/>
      <c r="AO4" s="6"/>
      <c r="AP4" s="6"/>
      <c r="AQ4" s="6"/>
      <c r="AV4" s="171" t="s">
        <v>461</v>
      </c>
    </row>
    <row r="5" spans="1:58" ht="28" customHeight="1">
      <c r="A5" s="20" t="s">
        <v>153</v>
      </c>
      <c r="B5" s="7"/>
      <c r="C5" s="7"/>
      <c r="D5" s="7"/>
      <c r="E5" s="7"/>
      <c r="F5" s="7"/>
      <c r="G5" s="9"/>
      <c r="H5" s="9"/>
      <c r="I5" s="10"/>
      <c r="J5" s="10"/>
      <c r="K5" s="10"/>
      <c r="L5" s="10"/>
      <c r="M5" s="10"/>
      <c r="N5" s="10"/>
      <c r="O5" s="10"/>
      <c r="P5" s="10"/>
      <c r="Q5" s="10"/>
      <c r="R5" s="10"/>
      <c r="AV5" s="171" t="s">
        <v>461</v>
      </c>
    </row>
    <row r="6" spans="1:58" ht="28" customHeight="1" thickBot="1">
      <c r="A6" s="48" t="s">
        <v>48</v>
      </c>
      <c r="B6" s="11" t="s">
        <v>49</v>
      </c>
      <c r="C6" s="7"/>
      <c r="D6" s="7"/>
      <c r="F6" s="19" t="s">
        <v>723</v>
      </c>
      <c r="G6" s="10"/>
      <c r="H6" s="8"/>
      <c r="I6" s="10"/>
      <c r="J6" s="10"/>
      <c r="K6" s="10"/>
      <c r="L6" s="10"/>
      <c r="M6" s="10"/>
      <c r="N6" s="10"/>
      <c r="O6" s="10"/>
      <c r="P6" s="10"/>
      <c r="Q6" s="10"/>
      <c r="R6" s="10"/>
      <c r="AC6" s="48" t="s">
        <v>436</v>
      </c>
      <c r="AD6" s="48" t="s">
        <v>479</v>
      </c>
      <c r="AE6" s="182"/>
      <c r="AF6" s="182"/>
      <c r="AG6" s="48" t="s">
        <v>462</v>
      </c>
      <c r="AL6" s="19"/>
      <c r="AM6" s="48" t="s">
        <v>474</v>
      </c>
    </row>
    <row r="7" spans="1:58" ht="28" customHeight="1" thickBot="1">
      <c r="A7" s="399" t="s">
        <v>73</v>
      </c>
      <c r="B7" s="400"/>
      <c r="C7" s="401"/>
      <c r="D7" s="363"/>
      <c r="E7" s="364"/>
      <c r="F7" s="364"/>
      <c r="G7" s="364"/>
      <c r="H7" s="364"/>
      <c r="I7" s="364"/>
      <c r="J7" s="364"/>
      <c r="K7" s="364"/>
      <c r="L7" s="364"/>
      <c r="M7" s="364"/>
      <c r="N7" s="364"/>
      <c r="O7" s="364"/>
      <c r="P7" s="364"/>
      <c r="Q7" s="364"/>
      <c r="R7" s="364"/>
      <c r="S7" s="364"/>
      <c r="T7" s="364"/>
      <c r="U7" s="365"/>
      <c r="V7" s="6"/>
      <c r="W7" s="380" t="str">
        <f>IF(D7="","",VLOOKUP(D7,$BE$38:$BF$147,2,0))</f>
        <v/>
      </c>
      <c r="X7" s="381"/>
      <c r="Y7" s="381"/>
      <c r="Z7" s="381"/>
      <c r="AA7" s="382"/>
      <c r="AC7" s="377"/>
      <c r="AD7" s="378"/>
      <c r="AE7" s="379"/>
      <c r="AG7" s="377"/>
      <c r="AH7" s="378"/>
      <c r="AI7" s="378"/>
      <c r="AJ7" s="378"/>
      <c r="AK7" s="379"/>
      <c r="AL7" s="167"/>
      <c r="AM7" s="383"/>
      <c r="AN7" s="384"/>
      <c r="AO7" s="168" t="s">
        <v>455</v>
      </c>
      <c r="AP7" s="383"/>
      <c r="AQ7" s="384"/>
    </row>
    <row r="8" spans="1:58" ht="28" customHeight="1" thickBot="1">
      <c r="A8" s="402" t="s">
        <v>473</v>
      </c>
      <c r="B8" s="403"/>
      <c r="C8" s="404"/>
      <c r="D8" s="366"/>
      <c r="E8" s="367"/>
      <c r="F8" s="367"/>
      <c r="G8" s="367"/>
      <c r="H8" s="367"/>
      <c r="I8" s="367"/>
      <c r="J8" s="367"/>
      <c r="K8" s="367"/>
      <c r="L8" s="367"/>
      <c r="M8" s="367"/>
      <c r="N8" s="367"/>
      <c r="O8" s="367"/>
      <c r="P8" s="367"/>
      <c r="Q8" s="367"/>
      <c r="R8" s="367"/>
      <c r="S8" s="367"/>
      <c r="T8" s="367"/>
      <c r="U8" s="368"/>
      <c r="V8" s="69"/>
      <c r="W8" s="433" t="str">
        <f>IF('様式 WA-2（集計作業用）'!C4="","",'様式 WA-2（集計作業用）'!C4)</f>
        <v/>
      </c>
      <c r="X8" s="434"/>
      <c r="Y8" s="434"/>
      <c r="Z8" s="434"/>
      <c r="AA8" s="435"/>
      <c r="AB8" s="183"/>
      <c r="AC8" s="184"/>
      <c r="AD8" s="183"/>
      <c r="AE8" s="183"/>
      <c r="AF8" s="183"/>
      <c r="AG8" s="183"/>
      <c r="AH8" s="183"/>
      <c r="AI8" s="183"/>
      <c r="AJ8" s="169"/>
      <c r="AK8" s="169"/>
      <c r="AL8" s="169"/>
      <c r="AM8" s="426" t="s">
        <v>456</v>
      </c>
      <c r="AN8" s="426"/>
      <c r="AP8" s="426" t="s">
        <v>457</v>
      </c>
      <c r="AQ8" s="426"/>
    </row>
    <row r="9" spans="1:58" ht="28" customHeight="1">
      <c r="Z9" s="88"/>
      <c r="AA9" s="88"/>
      <c r="AC9" s="425"/>
      <c r="AD9" s="425"/>
      <c r="AE9" s="425"/>
      <c r="AF9" s="425"/>
      <c r="AG9" s="425"/>
      <c r="AH9" s="425"/>
      <c r="AI9" s="425"/>
      <c r="AJ9" s="425"/>
      <c r="AK9" s="425"/>
      <c r="AL9" s="425"/>
      <c r="AM9" s="425"/>
      <c r="AN9" s="425"/>
      <c r="AO9" s="425"/>
      <c r="AP9" s="425"/>
      <c r="AQ9" s="425"/>
    </row>
    <row r="10" spans="1:58" s="10" customFormat="1" ht="28" customHeight="1" thickBot="1">
      <c r="A10" s="48" t="s">
        <v>51</v>
      </c>
      <c r="B10" s="11" t="s">
        <v>50</v>
      </c>
      <c r="C10" s="6"/>
      <c r="D10" s="6"/>
      <c r="E10" s="6"/>
      <c r="F10" s="19"/>
      <c r="N10" s="12"/>
      <c r="W10" s="48" t="s">
        <v>475</v>
      </c>
      <c r="X10" s="11" t="s">
        <v>79</v>
      </c>
      <c r="AC10" s="19" t="s">
        <v>134</v>
      </c>
      <c r="AD10" s="6"/>
      <c r="AE10" s="19"/>
      <c r="AF10" s="4"/>
      <c r="BC10" s="4"/>
    </row>
    <row r="11" spans="1:58" s="10" customFormat="1" ht="28" customHeight="1">
      <c r="A11" s="354" t="s">
        <v>190</v>
      </c>
      <c r="B11" s="351"/>
      <c r="C11" s="343"/>
      <c r="D11" s="344"/>
      <c r="E11" s="345"/>
      <c r="F11" s="343"/>
      <c r="G11" s="344"/>
      <c r="H11" s="346"/>
      <c r="I11" s="361" t="s">
        <v>188</v>
      </c>
      <c r="J11" s="362"/>
      <c r="K11" s="343"/>
      <c r="L11" s="344"/>
      <c r="M11" s="344"/>
      <c r="N11" s="345"/>
      <c r="O11" s="343"/>
      <c r="P11" s="344"/>
      <c r="Q11" s="344"/>
      <c r="R11" s="346"/>
      <c r="S11" s="350" t="s">
        <v>21</v>
      </c>
      <c r="T11" s="351"/>
      <c r="U11" s="100"/>
      <c r="W11" s="354" t="s">
        <v>190</v>
      </c>
      <c r="X11" s="351"/>
      <c r="Y11" s="343"/>
      <c r="Z11" s="344"/>
      <c r="AA11" s="345"/>
      <c r="AB11" s="343"/>
      <c r="AC11" s="344"/>
      <c r="AD11" s="346"/>
      <c r="AE11" s="361" t="s">
        <v>188</v>
      </c>
      <c r="AF11" s="362"/>
      <c r="AG11" s="343"/>
      <c r="AH11" s="344"/>
      <c r="AI11" s="344"/>
      <c r="AJ11" s="345"/>
      <c r="AK11" s="343"/>
      <c r="AL11" s="344"/>
      <c r="AM11" s="344"/>
      <c r="AN11" s="346"/>
      <c r="AO11" s="350" t="s">
        <v>21</v>
      </c>
      <c r="AP11" s="351"/>
      <c r="AQ11" s="100"/>
      <c r="BC11" s="4"/>
    </row>
    <row r="12" spans="1:58" s="10" customFormat="1" ht="28" customHeight="1">
      <c r="A12" s="387" t="s">
        <v>22</v>
      </c>
      <c r="B12" s="388"/>
      <c r="C12" s="13" t="s">
        <v>3</v>
      </c>
      <c r="D12" s="373" t="s">
        <v>496</v>
      </c>
      <c r="E12" s="373"/>
      <c r="F12" s="374"/>
      <c r="G12" s="375"/>
      <c r="H12" s="373"/>
      <c r="I12" s="373"/>
      <c r="J12" s="373"/>
      <c r="K12" s="373"/>
      <c r="L12" s="373"/>
      <c r="M12" s="373"/>
      <c r="N12" s="373"/>
      <c r="O12" s="373"/>
      <c r="P12" s="373"/>
      <c r="Q12" s="373"/>
      <c r="R12" s="373"/>
      <c r="S12" s="373"/>
      <c r="T12" s="373"/>
      <c r="U12" s="376"/>
      <c r="W12" s="387" t="s">
        <v>22</v>
      </c>
      <c r="X12" s="388"/>
      <c r="Y12" s="13" t="s">
        <v>3</v>
      </c>
      <c r="Z12" s="373"/>
      <c r="AA12" s="373"/>
      <c r="AB12" s="374"/>
      <c r="AC12" s="375"/>
      <c r="AD12" s="373"/>
      <c r="AE12" s="373"/>
      <c r="AF12" s="373"/>
      <c r="AG12" s="373"/>
      <c r="AH12" s="373"/>
      <c r="AI12" s="373"/>
      <c r="AJ12" s="373"/>
      <c r="AK12" s="373"/>
      <c r="AL12" s="373"/>
      <c r="AM12" s="373"/>
      <c r="AN12" s="373"/>
      <c r="AO12" s="373"/>
      <c r="AP12" s="373"/>
      <c r="AQ12" s="376"/>
      <c r="BC12" s="4"/>
    </row>
    <row r="13" spans="1:58" s="10" customFormat="1" ht="28" customHeight="1" thickBot="1">
      <c r="A13" s="389" t="s">
        <v>23</v>
      </c>
      <c r="B13" s="386"/>
      <c r="C13" s="369" t="s">
        <v>497</v>
      </c>
      <c r="D13" s="369"/>
      <c r="E13" s="369"/>
      <c r="F13" s="369"/>
      <c r="G13" s="385" t="s">
        <v>24</v>
      </c>
      <c r="H13" s="386"/>
      <c r="I13" s="370"/>
      <c r="J13" s="371"/>
      <c r="K13" s="371"/>
      <c r="L13" s="371"/>
      <c r="M13" s="371"/>
      <c r="N13" s="371"/>
      <c r="O13" s="371"/>
      <c r="P13" s="371"/>
      <c r="Q13" s="371"/>
      <c r="R13" s="371"/>
      <c r="S13" s="371"/>
      <c r="T13" s="371"/>
      <c r="U13" s="372"/>
      <c r="W13" s="389" t="s">
        <v>23</v>
      </c>
      <c r="X13" s="386"/>
      <c r="Y13" s="369"/>
      <c r="Z13" s="369"/>
      <c r="AA13" s="369"/>
      <c r="AB13" s="369"/>
      <c r="AC13" s="385" t="s">
        <v>24</v>
      </c>
      <c r="AD13" s="386"/>
      <c r="AE13" s="370"/>
      <c r="AF13" s="371"/>
      <c r="AG13" s="371"/>
      <c r="AH13" s="371"/>
      <c r="AI13" s="371"/>
      <c r="AJ13" s="371"/>
      <c r="AK13" s="371"/>
      <c r="AL13" s="371"/>
      <c r="AM13" s="371"/>
      <c r="AN13" s="371"/>
      <c r="AO13" s="371"/>
      <c r="AP13" s="371"/>
      <c r="AQ13" s="372"/>
      <c r="BC13" s="4"/>
    </row>
    <row r="14" spans="1:58" ht="28" customHeight="1">
      <c r="C14" s="199" t="s">
        <v>499</v>
      </c>
      <c r="Y14" s="199" t="s">
        <v>499</v>
      </c>
    </row>
    <row r="15" spans="1:58" s="10" customFormat="1" ht="28" customHeight="1">
      <c r="A15" s="8" t="s">
        <v>351</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BC15" s="4"/>
    </row>
    <row r="16" spans="1:58" s="10" customFormat="1" ht="28" customHeight="1">
      <c r="A16" s="48" t="s">
        <v>55</v>
      </c>
      <c r="B16" s="11" t="s">
        <v>91</v>
      </c>
      <c r="F16" s="19"/>
      <c r="G16" s="19" t="s">
        <v>144</v>
      </c>
      <c r="R16" s="48" t="s">
        <v>561</v>
      </c>
      <c r="S16" s="11" t="s">
        <v>568</v>
      </c>
      <c r="Y16" s="48" t="s">
        <v>571</v>
      </c>
      <c r="Z16" s="431" t="s">
        <v>936</v>
      </c>
      <c r="AA16" s="432"/>
      <c r="AB16" s="432"/>
      <c r="AC16" s="432"/>
      <c r="AF16" s="6"/>
      <c r="AG16" s="6"/>
      <c r="AH16" s="6"/>
      <c r="AI16" s="6"/>
      <c r="AJ16" s="6"/>
      <c r="AK16" s="6"/>
      <c r="AL16" s="6"/>
      <c r="AM16" s="6"/>
      <c r="AN16" s="6"/>
      <c r="AO16" s="6"/>
      <c r="AP16" s="6"/>
      <c r="AQ16" s="6"/>
      <c r="AR16" s="224"/>
      <c r="AS16" s="224"/>
      <c r="AT16" s="224"/>
    </row>
    <row r="17" spans="1:46" s="10" customFormat="1" ht="24.5" customHeight="1">
      <c r="A17" s="47" t="s">
        <v>40</v>
      </c>
      <c r="B17" s="315" t="str">
        <f>IF(AV69="","",AV69)</f>
        <v>男子</v>
      </c>
      <c r="C17" s="315"/>
      <c r="D17" s="316">
        <f>IF(AW69="","",AW69)</f>
        <v>8000</v>
      </c>
      <c r="E17" s="316"/>
      <c r="F17" s="14" t="s">
        <v>5</v>
      </c>
      <c r="G17" s="312">
        <f>'様式 B-1（男子）'!P131</f>
        <v>0</v>
      </c>
      <c r="H17" s="314"/>
      <c r="I17" s="321" t="s">
        <v>724</v>
      </c>
      <c r="J17" s="321"/>
      <c r="K17" s="14" t="s">
        <v>6</v>
      </c>
      <c r="L17" s="322">
        <f>D17*G17</f>
        <v>0</v>
      </c>
      <c r="M17" s="323"/>
      <c r="N17" s="323"/>
      <c r="O17" s="324"/>
      <c r="P17" s="6"/>
      <c r="Q17" s="6"/>
      <c r="R17" s="14" t="s">
        <v>569</v>
      </c>
      <c r="S17" s="421">
        <f>'様式 B-1（男子）'!AI131</f>
        <v>0</v>
      </c>
      <c r="T17" s="422"/>
      <c r="U17" s="228" t="s">
        <v>726</v>
      </c>
      <c r="V17" s="6"/>
      <c r="W17" s="6"/>
      <c r="X17" s="6"/>
      <c r="Y17" s="14" t="s">
        <v>569</v>
      </c>
      <c r="Z17" s="312">
        <f>'様式 B-1（男子）'!P131</f>
        <v>0</v>
      </c>
      <c r="AA17" s="313"/>
      <c r="AB17" s="313"/>
      <c r="AC17" s="314"/>
      <c r="AD17" s="14" t="s">
        <v>728</v>
      </c>
      <c r="AE17" s="14">
        <f t="shared" ref="AE17:AE21" si="0">IF(SUM(Z17:AC17)=G17,SUM(Z17:AC17),"?")</f>
        <v>0</v>
      </c>
      <c r="AF17" s="243"/>
      <c r="AG17" s="6"/>
      <c r="AH17" s="6"/>
      <c r="AI17" s="6"/>
      <c r="AJ17" s="6"/>
      <c r="AK17" s="6"/>
      <c r="AL17" s="6"/>
      <c r="AM17" s="6"/>
      <c r="AN17" s="6"/>
      <c r="AO17" s="6"/>
      <c r="AP17" s="6"/>
      <c r="AQ17" s="6"/>
      <c r="AR17" s="224"/>
      <c r="AS17" s="224"/>
      <c r="AT17" s="224"/>
    </row>
    <row r="18" spans="1:46" s="10" customFormat="1" ht="24.5" customHeight="1">
      <c r="A18" s="47" t="s">
        <v>69</v>
      </c>
      <c r="B18" s="315" t="str">
        <f>IF(AV70="","",AV70)</f>
        <v>女子</v>
      </c>
      <c r="C18" s="315"/>
      <c r="D18" s="316">
        <f>IF(AW70="","",AW70)</f>
        <v>8000</v>
      </c>
      <c r="E18" s="316"/>
      <c r="F18" s="14" t="s">
        <v>5</v>
      </c>
      <c r="G18" s="312">
        <f>'様式 B-1（女子）'!P132</f>
        <v>0</v>
      </c>
      <c r="H18" s="314"/>
      <c r="I18" s="321" t="s">
        <v>724</v>
      </c>
      <c r="J18" s="321"/>
      <c r="K18" s="14" t="s">
        <v>6</v>
      </c>
      <c r="L18" s="322">
        <f t="shared" ref="L18:L22" si="1">D18*G18</f>
        <v>0</v>
      </c>
      <c r="M18" s="323"/>
      <c r="N18" s="323"/>
      <c r="O18" s="324"/>
      <c r="P18" s="6"/>
      <c r="Q18" s="6"/>
      <c r="R18" s="14" t="s">
        <v>69</v>
      </c>
      <c r="S18" s="421">
        <f>'様式 B-1（女子）'!AI131</f>
        <v>0</v>
      </c>
      <c r="T18" s="422"/>
      <c r="U18" s="228" t="s">
        <v>726</v>
      </c>
      <c r="V18" s="6"/>
      <c r="W18" s="6"/>
      <c r="X18" s="6"/>
      <c r="Y18" s="14" t="s">
        <v>69</v>
      </c>
      <c r="Z18" s="312">
        <f>'様式 B-1（女子）'!P132</f>
        <v>0</v>
      </c>
      <c r="AA18" s="313"/>
      <c r="AB18" s="313"/>
      <c r="AC18" s="314"/>
      <c r="AD18" s="14" t="s">
        <v>728</v>
      </c>
      <c r="AE18" s="14">
        <f t="shared" si="0"/>
        <v>0</v>
      </c>
      <c r="AF18" s="243" t="str">
        <f t="shared" ref="AF18:AF21" si="2">IF(AE18="?","←この年齢区分の入力データを確認してください","")</f>
        <v/>
      </c>
      <c r="AG18" s="6"/>
      <c r="AH18" s="6"/>
      <c r="AI18" s="6"/>
      <c r="AJ18" s="6"/>
      <c r="AK18" s="6"/>
      <c r="AL18" s="6"/>
      <c r="AM18" s="6"/>
      <c r="AN18" s="6"/>
      <c r="AO18" s="6"/>
      <c r="AP18" s="6"/>
      <c r="AQ18" s="6"/>
      <c r="AR18" s="224"/>
      <c r="AS18" s="224"/>
      <c r="AT18" s="224"/>
    </row>
    <row r="19" spans="1:46" s="10" customFormat="1" ht="24.5" customHeight="1">
      <c r="A19" s="47" t="s">
        <v>67</v>
      </c>
      <c r="B19" s="315"/>
      <c r="C19" s="315"/>
      <c r="D19" s="316"/>
      <c r="E19" s="316"/>
      <c r="F19" s="14" t="s">
        <v>5</v>
      </c>
      <c r="G19" s="312"/>
      <c r="H19" s="314"/>
      <c r="I19" s="321" t="s">
        <v>724</v>
      </c>
      <c r="J19" s="321"/>
      <c r="K19" s="14" t="s">
        <v>6</v>
      </c>
      <c r="L19" s="322">
        <f t="shared" si="1"/>
        <v>0</v>
      </c>
      <c r="M19" s="323"/>
      <c r="N19" s="323"/>
      <c r="O19" s="324"/>
      <c r="P19" s="6"/>
      <c r="Q19" s="6"/>
      <c r="R19" s="14" t="s">
        <v>67</v>
      </c>
      <c r="S19" s="421"/>
      <c r="T19" s="422"/>
      <c r="U19" s="228" t="s">
        <v>726</v>
      </c>
      <c r="V19" s="6"/>
      <c r="W19" s="6"/>
      <c r="X19" s="6"/>
      <c r="Y19" s="14" t="s">
        <v>67</v>
      </c>
      <c r="Z19" s="427"/>
      <c r="AA19" s="427"/>
      <c r="AB19" s="427"/>
      <c r="AC19" s="427"/>
      <c r="AD19" s="14" t="s">
        <v>728</v>
      </c>
      <c r="AE19" s="14">
        <f t="shared" si="0"/>
        <v>0</v>
      </c>
      <c r="AF19" s="243" t="str">
        <f t="shared" si="2"/>
        <v/>
      </c>
      <c r="AG19" s="6"/>
      <c r="AH19" s="6"/>
      <c r="AI19" s="6"/>
      <c r="AJ19" s="6"/>
      <c r="AK19" s="6"/>
      <c r="AL19" s="6"/>
      <c r="AM19" s="6"/>
      <c r="AN19" s="6"/>
      <c r="AO19" s="6"/>
      <c r="AP19" s="6"/>
      <c r="AQ19" s="6"/>
      <c r="AR19" s="224"/>
      <c r="AS19" s="224"/>
      <c r="AT19" s="224"/>
    </row>
    <row r="20" spans="1:46" s="10" customFormat="1" ht="24.5" customHeight="1">
      <c r="A20" s="47" t="s">
        <v>128</v>
      </c>
      <c r="B20" s="315"/>
      <c r="C20" s="315"/>
      <c r="D20" s="316"/>
      <c r="E20" s="316"/>
      <c r="F20" s="14" t="s">
        <v>5</v>
      </c>
      <c r="G20" s="312"/>
      <c r="H20" s="314"/>
      <c r="I20" s="321" t="s">
        <v>724</v>
      </c>
      <c r="J20" s="321"/>
      <c r="K20" s="14" t="s">
        <v>6</v>
      </c>
      <c r="L20" s="322">
        <f t="shared" si="1"/>
        <v>0</v>
      </c>
      <c r="M20" s="323"/>
      <c r="N20" s="323"/>
      <c r="O20" s="324"/>
      <c r="P20" s="6"/>
      <c r="Q20" s="6"/>
      <c r="R20" s="14" t="s">
        <v>128</v>
      </c>
      <c r="S20" s="421"/>
      <c r="T20" s="422"/>
      <c r="U20" s="228" t="s">
        <v>726</v>
      </c>
      <c r="V20" s="6"/>
      <c r="W20" s="6"/>
      <c r="X20" s="6"/>
      <c r="Y20" s="14" t="s">
        <v>128</v>
      </c>
      <c r="Z20" s="427"/>
      <c r="AA20" s="427"/>
      <c r="AB20" s="427"/>
      <c r="AC20" s="427"/>
      <c r="AD20" s="14" t="s">
        <v>728</v>
      </c>
      <c r="AE20" s="14">
        <f t="shared" si="0"/>
        <v>0</v>
      </c>
      <c r="AF20" s="243" t="str">
        <f t="shared" si="2"/>
        <v/>
      </c>
      <c r="AG20" s="6"/>
      <c r="AH20" s="6"/>
      <c r="AI20" s="6"/>
      <c r="AJ20" s="6"/>
      <c r="AK20" s="6"/>
      <c r="AL20" s="6"/>
      <c r="AM20" s="6"/>
      <c r="AN20" s="6"/>
      <c r="AO20" s="6"/>
      <c r="AP20" s="6"/>
      <c r="AQ20" s="6"/>
      <c r="AR20" s="224"/>
      <c r="AS20" s="224"/>
      <c r="AT20" s="224"/>
    </row>
    <row r="21" spans="1:46" s="10" customFormat="1" ht="24.5" customHeight="1">
      <c r="A21" s="47" t="s">
        <v>129</v>
      </c>
      <c r="B21" s="315"/>
      <c r="C21" s="315"/>
      <c r="D21" s="316"/>
      <c r="E21" s="316"/>
      <c r="F21" s="14" t="s">
        <v>5</v>
      </c>
      <c r="G21" s="312"/>
      <c r="H21" s="314"/>
      <c r="I21" s="321" t="s">
        <v>724</v>
      </c>
      <c r="J21" s="321"/>
      <c r="K21" s="14" t="s">
        <v>6</v>
      </c>
      <c r="L21" s="322">
        <f t="shared" si="1"/>
        <v>0</v>
      </c>
      <c r="M21" s="323"/>
      <c r="N21" s="323"/>
      <c r="O21" s="324"/>
      <c r="P21" s="6"/>
      <c r="Q21" s="6"/>
      <c r="R21" s="14" t="s">
        <v>129</v>
      </c>
      <c r="S21" s="421"/>
      <c r="T21" s="422"/>
      <c r="U21" s="228" t="s">
        <v>726</v>
      </c>
      <c r="V21" s="6"/>
      <c r="W21" s="6"/>
      <c r="X21" s="6"/>
      <c r="Y21" s="14" t="s">
        <v>129</v>
      </c>
      <c r="Z21" s="427"/>
      <c r="AA21" s="427"/>
      <c r="AB21" s="427"/>
      <c r="AC21" s="427"/>
      <c r="AD21" s="14" t="s">
        <v>728</v>
      </c>
      <c r="AE21" s="14">
        <f t="shared" si="0"/>
        <v>0</v>
      </c>
      <c r="AF21" s="243" t="str">
        <f t="shared" si="2"/>
        <v/>
      </c>
      <c r="AG21" s="6"/>
      <c r="AH21" s="6"/>
      <c r="AI21" s="6"/>
      <c r="AJ21" s="6"/>
      <c r="AK21" s="6"/>
      <c r="AL21" s="6"/>
      <c r="AM21" s="6"/>
      <c r="AN21" s="6"/>
      <c r="AO21" s="6"/>
      <c r="AP21" s="6"/>
      <c r="AQ21" s="6"/>
      <c r="AR21" s="224"/>
      <c r="AS21" s="224"/>
      <c r="AT21" s="6"/>
    </row>
    <row r="22" spans="1:46" s="10" customFormat="1" ht="24.5" customHeight="1" thickBot="1">
      <c r="A22" s="47" t="s">
        <v>130</v>
      </c>
      <c r="B22" s="317" t="str">
        <f t="shared" ref="B22" si="3">IF(AV74="","",AV74)</f>
        <v>追加個人種目</v>
      </c>
      <c r="C22" s="317"/>
      <c r="D22" s="318">
        <f t="shared" ref="D22" si="4">IF(AW74="","",AW74)</f>
        <v>1000</v>
      </c>
      <c r="E22" s="318"/>
      <c r="F22" s="225" t="s">
        <v>5</v>
      </c>
      <c r="G22" s="319">
        <f>S23</f>
        <v>0</v>
      </c>
      <c r="H22" s="320"/>
      <c r="I22" s="321" t="s">
        <v>725</v>
      </c>
      <c r="J22" s="321"/>
      <c r="K22" s="14" t="s">
        <v>6</v>
      </c>
      <c r="L22" s="325">
        <f t="shared" si="1"/>
        <v>0</v>
      </c>
      <c r="M22" s="326"/>
      <c r="N22" s="326"/>
      <c r="O22" s="327"/>
      <c r="P22" s="6"/>
      <c r="Q22" s="6"/>
      <c r="R22" s="6"/>
      <c r="S22" s="6"/>
      <c r="T22" s="6"/>
      <c r="U22" s="6"/>
      <c r="V22" s="6"/>
      <c r="W22" s="6"/>
      <c r="X22" s="6"/>
      <c r="AE22" s="6"/>
      <c r="AF22" s="6"/>
      <c r="AG22" s="6"/>
      <c r="AH22" s="6"/>
      <c r="AI22" s="6"/>
      <c r="AJ22" s="6"/>
      <c r="AK22" s="6"/>
      <c r="AL22" s="6"/>
      <c r="AM22" s="6"/>
      <c r="AN22" s="6"/>
      <c r="AO22" s="6"/>
      <c r="AP22" s="6"/>
      <c r="AQ22" s="6"/>
      <c r="AR22" s="224"/>
      <c r="AS22" s="224"/>
      <c r="AT22" s="6"/>
    </row>
    <row r="23" spans="1:46" s="10" customFormat="1" ht="24.5" customHeight="1" thickTop="1">
      <c r="A23" s="47"/>
      <c r="B23" s="341"/>
      <c r="C23" s="341"/>
      <c r="D23" s="340"/>
      <c r="E23" s="340"/>
      <c r="F23" s="14"/>
      <c r="G23" s="334"/>
      <c r="H23" s="334"/>
      <c r="I23" s="419" t="s">
        <v>4</v>
      </c>
      <c r="J23" s="419"/>
      <c r="K23" s="419"/>
      <c r="L23" s="406">
        <f>SUM(L17:O22)</f>
        <v>0</v>
      </c>
      <c r="M23" s="407"/>
      <c r="N23" s="407"/>
      <c r="O23" s="408"/>
      <c r="P23" s="6"/>
      <c r="Q23" s="6"/>
      <c r="R23" s="223" t="s">
        <v>570</v>
      </c>
      <c r="S23" s="423">
        <f>SUM(S17:T21)</f>
        <v>0</v>
      </c>
      <c r="T23" s="424"/>
      <c r="U23" s="228" t="s">
        <v>726</v>
      </c>
      <c r="V23" s="6"/>
      <c r="W23" s="6"/>
      <c r="X23" s="6"/>
      <c r="Y23" s="223" t="s">
        <v>570</v>
      </c>
      <c r="Z23" s="428">
        <f>SUM(Z17+Z18)</f>
        <v>0</v>
      </c>
      <c r="AA23" s="429"/>
      <c r="AB23" s="429"/>
      <c r="AC23" s="430"/>
      <c r="AD23" s="14" t="s">
        <v>83</v>
      </c>
      <c r="AE23" s="14"/>
      <c r="AF23" s="6"/>
      <c r="AG23" s="6"/>
      <c r="AH23" s="6"/>
      <c r="AI23" s="6"/>
      <c r="AJ23" s="6"/>
      <c r="AK23" s="6"/>
      <c r="AL23" s="6"/>
      <c r="AM23" s="6"/>
      <c r="AN23" s="6"/>
      <c r="AO23" s="6"/>
      <c r="AP23" s="6"/>
      <c r="AQ23" s="6"/>
      <c r="AR23" s="112"/>
      <c r="AS23" s="112"/>
      <c r="AT23" s="6"/>
    </row>
    <row r="24" spans="1:46" s="10" customFormat="1" ht="24.5" customHeight="1">
      <c r="A24" s="47"/>
      <c r="B24" s="110"/>
      <c r="C24" s="110"/>
      <c r="E24" s="14"/>
      <c r="F24" s="14"/>
      <c r="G24" s="112"/>
      <c r="H24" s="112"/>
      <c r="I24" s="6"/>
      <c r="J24" s="6"/>
      <c r="K24" s="14"/>
      <c r="L24" s="227"/>
      <c r="M24" s="227"/>
      <c r="N24" s="227"/>
      <c r="O24" s="227"/>
      <c r="R24" s="110"/>
      <c r="S24" s="110"/>
      <c r="T24" s="112"/>
      <c r="U24" s="112"/>
      <c r="V24" s="112"/>
      <c r="W24" s="112"/>
      <c r="Y24" s="110"/>
      <c r="Z24" s="110"/>
      <c r="AA24" s="112"/>
      <c r="AB24" s="112"/>
      <c r="AC24" s="112"/>
      <c r="AD24" s="112"/>
      <c r="AE24" s="11"/>
      <c r="AF24" s="11"/>
      <c r="AG24" s="114"/>
      <c r="AH24" s="114"/>
      <c r="AI24" s="6"/>
      <c r="AJ24" s="6"/>
      <c r="AK24" s="6"/>
      <c r="AL24" s="6"/>
      <c r="AM24" s="6"/>
      <c r="AN24" s="6"/>
      <c r="AO24" s="6"/>
      <c r="AP24" s="6"/>
      <c r="AQ24" s="6"/>
    </row>
    <row r="25" spans="1:46" s="10" customFormat="1" ht="24.5" hidden="1" customHeight="1">
      <c r="A25" s="47"/>
      <c r="B25" s="341"/>
      <c r="C25" s="341"/>
      <c r="D25" s="340"/>
      <c r="E25" s="340"/>
      <c r="F25" s="14"/>
      <c r="G25" s="334"/>
      <c r="H25" s="334"/>
      <c r="I25" s="321"/>
      <c r="J25" s="321"/>
      <c r="K25" s="14"/>
      <c r="L25" s="338"/>
      <c r="M25" s="338"/>
      <c r="N25" s="338"/>
      <c r="O25" s="338"/>
      <c r="R25" s="341"/>
      <c r="S25" s="341"/>
      <c r="T25" s="339"/>
      <c r="U25" s="339"/>
      <c r="V25" s="339"/>
      <c r="W25" s="339"/>
      <c r="Y25" s="110"/>
      <c r="Z25" s="110"/>
      <c r="AA25" s="112"/>
      <c r="AB25" s="112"/>
      <c r="AC25" s="112"/>
      <c r="AD25" s="112"/>
      <c r="AE25" s="11"/>
      <c r="AF25" s="11"/>
      <c r="AG25" s="114"/>
      <c r="AH25" s="114"/>
      <c r="AI25" s="113"/>
      <c r="AJ25" s="113"/>
      <c r="AK25" s="113"/>
      <c r="AL25" s="113"/>
      <c r="AM25" s="6"/>
      <c r="AN25" s="6"/>
      <c r="AO25" s="6"/>
      <c r="AP25" s="6"/>
      <c r="AQ25" s="6"/>
    </row>
    <row r="26" spans="1:46" s="10" customFormat="1" ht="24.5" hidden="1" customHeight="1">
      <c r="A26" s="47"/>
      <c r="B26" s="341"/>
      <c r="C26" s="341"/>
      <c r="D26" s="340"/>
      <c r="E26" s="340"/>
      <c r="F26" s="14"/>
      <c r="G26" s="334"/>
      <c r="H26" s="334"/>
      <c r="I26" s="321"/>
      <c r="J26" s="321"/>
      <c r="K26" s="14"/>
      <c r="L26" s="338"/>
      <c r="M26" s="338"/>
      <c r="N26" s="338"/>
      <c r="O26" s="338"/>
      <c r="R26" s="335"/>
      <c r="S26" s="321"/>
      <c r="T26" s="334"/>
      <c r="U26" s="334"/>
      <c r="V26" s="334"/>
      <c r="W26" s="334"/>
      <c r="Y26" s="111"/>
      <c r="Z26" s="6"/>
      <c r="AA26" s="112"/>
      <c r="AB26" s="112"/>
      <c r="AC26" s="112"/>
      <c r="AD26" s="112"/>
      <c r="AE26" s="11"/>
      <c r="AF26" s="11"/>
      <c r="AG26" s="111"/>
      <c r="AH26" s="6"/>
      <c r="AI26" s="112"/>
      <c r="AJ26" s="112"/>
      <c r="AK26" s="112"/>
      <c r="AL26" s="112"/>
      <c r="AM26" s="11"/>
      <c r="AN26" s="6"/>
      <c r="AO26" s="6"/>
      <c r="AP26" s="6"/>
      <c r="AQ26" s="6"/>
    </row>
    <row r="27" spans="1:46" s="10" customFormat="1" ht="24.5" hidden="1" customHeight="1">
      <c r="A27" s="47"/>
      <c r="B27" s="341"/>
      <c r="C27" s="341"/>
      <c r="D27" s="340"/>
      <c r="E27" s="340"/>
      <c r="F27" s="14"/>
      <c r="G27" s="334"/>
      <c r="H27" s="334"/>
      <c r="I27" s="321"/>
      <c r="J27" s="321"/>
      <c r="K27" s="14"/>
      <c r="L27" s="338"/>
      <c r="M27" s="338"/>
      <c r="N27" s="338"/>
      <c r="O27" s="338"/>
      <c r="P27" s="15"/>
      <c r="R27" s="335"/>
      <c r="S27" s="335"/>
      <c r="T27" s="334"/>
      <c r="U27" s="334"/>
      <c r="V27" s="334"/>
      <c r="W27" s="334"/>
      <c r="Y27" s="111"/>
      <c r="Z27" s="111"/>
      <c r="AA27" s="112"/>
      <c r="AB27" s="112"/>
      <c r="AC27" s="112"/>
      <c r="AD27" s="112"/>
      <c r="AF27" s="6"/>
      <c r="AG27" s="111"/>
      <c r="AH27" s="111"/>
      <c r="AI27" s="112"/>
      <c r="AJ27" s="112"/>
      <c r="AK27" s="112"/>
      <c r="AL27" s="112"/>
      <c r="AM27" s="6"/>
      <c r="AN27" s="6"/>
      <c r="AO27" s="6"/>
      <c r="AP27" s="6"/>
      <c r="AQ27" s="6"/>
    </row>
    <row r="28" spans="1:46" s="10" customFormat="1" ht="24.5" hidden="1" customHeight="1">
      <c r="A28" s="6"/>
      <c r="B28" s="6"/>
      <c r="C28" s="6"/>
      <c r="D28" s="18"/>
      <c r="E28" s="18"/>
      <c r="F28" s="14"/>
      <c r="G28" s="6"/>
      <c r="H28" s="6"/>
      <c r="P28" s="15"/>
      <c r="Y28" s="111"/>
      <c r="Z28" s="6"/>
      <c r="AA28" s="113"/>
      <c r="AB28" s="113"/>
      <c r="AC28" s="113"/>
      <c r="AD28" s="113"/>
      <c r="AE28" s="6"/>
      <c r="AF28" s="6"/>
      <c r="AG28" s="114"/>
      <c r="AH28" s="242"/>
      <c r="AI28" s="113"/>
      <c r="AJ28" s="113"/>
      <c r="AK28" s="113"/>
      <c r="AL28" s="113"/>
      <c r="AM28" s="6"/>
      <c r="AN28" s="6"/>
      <c r="AO28" s="6"/>
      <c r="AP28" s="6"/>
      <c r="AQ28" s="6"/>
    </row>
    <row r="29" spans="1:46" s="10" customFormat="1" ht="28" hidden="1" customHeight="1">
      <c r="A29" s="6"/>
      <c r="B29" s="6"/>
      <c r="C29" s="6"/>
      <c r="D29" s="6"/>
      <c r="E29" s="6"/>
      <c r="F29" s="6"/>
      <c r="G29" s="6"/>
      <c r="H29" s="6"/>
      <c r="I29" s="6"/>
      <c r="J29" s="6"/>
      <c r="L29" s="6"/>
      <c r="M29" s="6"/>
      <c r="N29" s="6"/>
      <c r="O29" s="6"/>
      <c r="P29" s="15"/>
      <c r="AF29" s="6"/>
      <c r="AG29" s="6"/>
      <c r="AH29" s="6"/>
      <c r="AI29" s="6"/>
      <c r="AJ29" s="6"/>
      <c r="AK29" s="6"/>
      <c r="AL29" s="6"/>
      <c r="AM29" s="6"/>
      <c r="AN29" s="6"/>
      <c r="AO29" s="6"/>
      <c r="AP29" s="6"/>
      <c r="AQ29" s="6"/>
    </row>
    <row r="30" spans="1:46" s="10" customFormat="1" ht="28" customHeight="1">
      <c r="A30" s="8" t="s">
        <v>382</v>
      </c>
      <c r="B30" s="6"/>
      <c r="C30" s="6"/>
      <c r="D30" s="6"/>
      <c r="E30" s="6"/>
      <c r="F30" s="6"/>
      <c r="G30" s="6"/>
      <c r="H30" s="6"/>
      <c r="L30" s="6"/>
      <c r="M30" s="6"/>
      <c r="N30" s="6"/>
      <c r="O30" s="15"/>
      <c r="P30" s="15"/>
      <c r="AF30" s="6"/>
      <c r="AG30" s="6"/>
      <c r="AH30" s="6"/>
      <c r="AI30" s="6"/>
      <c r="AJ30" s="6"/>
      <c r="AK30" s="6"/>
      <c r="AL30" s="6"/>
      <c r="AM30" s="6"/>
      <c r="AN30" s="6"/>
      <c r="AO30" s="6"/>
      <c r="AP30" s="6"/>
      <c r="AQ30" s="6"/>
    </row>
    <row r="31" spans="1:46" s="10" customFormat="1" ht="28" customHeight="1" thickBot="1">
      <c r="A31" s="19" t="s">
        <v>727</v>
      </c>
      <c r="B31" s="11"/>
      <c r="C31" s="6"/>
      <c r="D31" s="11"/>
      <c r="H31" s="6"/>
      <c r="I31" s="6"/>
      <c r="M31" s="19"/>
      <c r="N31" s="8"/>
      <c r="S31" s="198"/>
    </row>
    <row r="32" spans="1:46" s="10" customFormat="1" ht="28" customHeight="1" thickBot="1">
      <c r="A32" s="414" t="s">
        <v>476</v>
      </c>
      <c r="B32" s="414"/>
      <c r="C32" s="414"/>
      <c r="D32" s="415"/>
      <c r="E32" s="409">
        <f>IF(AV83="×義務なし",0,AV85)</f>
        <v>0</v>
      </c>
      <c r="F32" s="410"/>
      <c r="G32" s="14" t="s">
        <v>145</v>
      </c>
      <c r="H32" s="14" t="s">
        <v>146</v>
      </c>
      <c r="I32" s="92">
        <v>1</v>
      </c>
      <c r="J32" s="331"/>
      <c r="K32" s="332"/>
      <c r="L32" s="336"/>
      <c r="M32" s="331"/>
      <c r="N32" s="332"/>
      <c r="O32" s="337"/>
      <c r="P32" s="93">
        <v>2</v>
      </c>
      <c r="Q32" s="331"/>
      <c r="R32" s="332"/>
      <c r="S32" s="336"/>
      <c r="T32" s="331"/>
      <c r="U32" s="332"/>
      <c r="V32" s="337"/>
      <c r="W32" s="93">
        <v>3</v>
      </c>
      <c r="X32" s="331"/>
      <c r="Y32" s="332"/>
      <c r="Z32" s="336"/>
      <c r="AA32" s="331"/>
      <c r="AB32" s="332"/>
      <c r="AC32" s="337"/>
      <c r="AD32" s="93">
        <v>4</v>
      </c>
      <c r="AE32" s="331"/>
      <c r="AF32" s="332"/>
      <c r="AG32" s="336"/>
      <c r="AH32" s="331"/>
      <c r="AI32" s="332"/>
      <c r="AJ32" s="337"/>
      <c r="AK32" s="93">
        <v>5</v>
      </c>
      <c r="AL32" s="331"/>
      <c r="AM32" s="332"/>
      <c r="AN32" s="336"/>
      <c r="AO32" s="331"/>
      <c r="AP32" s="332"/>
      <c r="AQ32" s="333"/>
    </row>
    <row r="33" spans="1:58" s="10" customFormat="1" ht="28" customHeight="1">
      <c r="A33" s="412"/>
      <c r="B33" s="413"/>
      <c r="C33" s="413"/>
      <c r="D33" s="6"/>
      <c r="E33" s="6"/>
      <c r="F33" s="6"/>
      <c r="G33" s="6"/>
      <c r="H33" s="6"/>
      <c r="I33" s="6"/>
      <c r="J33" s="96" t="s">
        <v>195</v>
      </c>
      <c r="K33" s="6"/>
      <c r="L33" s="6"/>
      <c r="M33" s="96" t="s">
        <v>196</v>
      </c>
      <c r="N33" s="6"/>
      <c r="O33" s="6"/>
      <c r="P33" s="6"/>
      <c r="Q33" s="96" t="s">
        <v>195</v>
      </c>
      <c r="R33" s="6"/>
      <c r="S33" s="6"/>
      <c r="T33" s="96" t="s">
        <v>196</v>
      </c>
      <c r="U33" s="6"/>
      <c r="V33" s="6"/>
      <c r="W33" s="6"/>
      <c r="X33" s="96" t="s">
        <v>195</v>
      </c>
      <c r="Y33" s="6"/>
      <c r="Z33" s="6"/>
      <c r="AA33" s="96" t="s">
        <v>196</v>
      </c>
      <c r="AB33" s="6"/>
      <c r="AC33" s="6"/>
      <c r="AD33" s="6"/>
      <c r="AE33" s="96" t="s">
        <v>195</v>
      </c>
      <c r="AF33" s="6"/>
      <c r="AG33" s="6"/>
      <c r="AH33" s="96" t="s">
        <v>196</v>
      </c>
      <c r="AI33" s="6"/>
      <c r="AJ33" s="6"/>
      <c r="AK33" s="6"/>
      <c r="AL33" s="96" t="s">
        <v>195</v>
      </c>
      <c r="AM33" s="6"/>
      <c r="AN33" s="6"/>
      <c r="AO33" s="96" t="s">
        <v>196</v>
      </c>
      <c r="AP33" s="6"/>
      <c r="AQ33" s="6"/>
    </row>
    <row r="34" spans="1:58" s="10" customFormat="1" ht="28" customHeight="1">
      <c r="A34" s="6"/>
      <c r="B34" s="6"/>
      <c r="C34" s="6"/>
      <c r="D34" s="6"/>
      <c r="E34" s="153"/>
      <c r="F34" s="153"/>
      <c r="G34" s="14"/>
      <c r="H34" s="14"/>
      <c r="I34" s="14"/>
      <c r="J34" s="159"/>
      <c r="K34" s="159"/>
      <c r="L34" s="159"/>
      <c r="M34" s="159"/>
      <c r="N34" s="159"/>
      <c r="O34" s="159"/>
      <c r="P34" s="14"/>
      <c r="Q34" s="159"/>
      <c r="R34" s="159"/>
      <c r="S34" s="159"/>
      <c r="T34" s="159"/>
      <c r="U34" s="159"/>
      <c r="V34" s="159"/>
      <c r="W34" s="14"/>
      <c r="X34" s="159"/>
      <c r="Y34" s="159"/>
      <c r="Z34" s="159"/>
      <c r="AA34" s="159"/>
      <c r="AB34" s="159"/>
      <c r="AC34" s="159"/>
      <c r="AD34" s="14"/>
      <c r="AE34" s="159"/>
      <c r="AF34" s="159"/>
      <c r="AG34" s="159"/>
      <c r="AH34" s="159"/>
      <c r="AI34" s="159"/>
      <c r="AJ34" s="159"/>
      <c r="AK34" s="14"/>
      <c r="AL34" s="159"/>
      <c r="AM34" s="159"/>
      <c r="AN34" s="159"/>
      <c r="AO34" s="159"/>
      <c r="AP34" s="159"/>
      <c r="AQ34" s="159"/>
    </row>
    <row r="35" spans="1:58" s="10" customFormat="1" ht="28" customHeight="1">
      <c r="A35" s="154"/>
      <c r="B35" s="96"/>
      <c r="C35" s="96"/>
      <c r="D35" s="6"/>
      <c r="E35" s="6"/>
      <c r="F35" s="6"/>
      <c r="G35" s="6"/>
      <c r="H35" s="6"/>
      <c r="I35" s="6"/>
      <c r="J35" s="96"/>
      <c r="K35" s="6"/>
      <c r="L35" s="6"/>
      <c r="M35" s="96"/>
      <c r="N35" s="6"/>
      <c r="O35" s="6"/>
      <c r="P35" s="6"/>
      <c r="Q35" s="96"/>
      <c r="R35" s="6"/>
      <c r="S35" s="6"/>
      <c r="T35" s="96"/>
      <c r="U35" s="6"/>
      <c r="V35" s="6"/>
      <c r="W35" s="6"/>
      <c r="X35" s="96"/>
      <c r="Y35" s="6"/>
      <c r="Z35" s="6"/>
      <c r="AA35" s="96"/>
      <c r="AB35" s="6"/>
      <c r="AC35" s="6"/>
      <c r="AD35" s="6"/>
      <c r="AE35" s="96"/>
      <c r="AF35" s="6"/>
      <c r="AG35" s="6"/>
      <c r="AH35" s="96"/>
      <c r="AI35" s="6"/>
      <c r="AJ35" s="6"/>
      <c r="AK35" s="6"/>
      <c r="AL35" s="96"/>
      <c r="AM35" s="6"/>
      <c r="AN35" s="6"/>
      <c r="AO35" s="96"/>
      <c r="AP35" s="6"/>
      <c r="AQ35" s="6"/>
    </row>
    <row r="36" spans="1:58" s="10" customFormat="1" ht="28" hidden="1" customHeight="1">
      <c r="A36" s="8"/>
      <c r="B36" s="11"/>
      <c r="C36" s="84"/>
      <c r="D36" s="84"/>
      <c r="E36" s="84"/>
      <c r="F36" s="19"/>
      <c r="G36" s="6"/>
      <c r="J36" s="6"/>
      <c r="K36" s="6"/>
      <c r="L36" s="6"/>
      <c r="M36" s="6"/>
      <c r="N36" s="6"/>
      <c r="O36" s="6"/>
      <c r="T36" s="48"/>
      <c r="U36" s="11"/>
      <c r="V36" s="6"/>
      <c r="W36" s="6"/>
      <c r="X36" s="6"/>
      <c r="Y36" s="6"/>
      <c r="Z36" s="6"/>
      <c r="AA36" s="19"/>
      <c r="AB36" s="6"/>
      <c r="AC36" s="6"/>
      <c r="AD36" s="6"/>
      <c r="AE36" s="6"/>
      <c r="AF36" s="6"/>
      <c r="AG36" s="6"/>
      <c r="AH36" s="6"/>
      <c r="AI36" s="6"/>
      <c r="AJ36" s="6"/>
      <c r="AK36" s="6"/>
      <c r="AL36" s="6"/>
      <c r="AM36" s="6"/>
    </row>
    <row r="37" spans="1:58" s="10" customFormat="1" ht="28" hidden="1" customHeight="1">
      <c r="A37" s="411"/>
      <c r="B37" s="411"/>
      <c r="C37" s="411"/>
      <c r="D37" s="411"/>
      <c r="E37" s="405"/>
      <c r="F37" s="405"/>
      <c r="G37" s="405"/>
      <c r="H37" s="14"/>
      <c r="I37" s="6"/>
      <c r="J37" s="411"/>
      <c r="K37" s="411"/>
      <c r="L37" s="411"/>
      <c r="M37" s="420"/>
      <c r="N37" s="416"/>
      <c r="O37" s="417"/>
      <c r="P37" s="418"/>
      <c r="Q37" s="14"/>
      <c r="T37" s="328"/>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30"/>
    </row>
    <row r="38" spans="1:58" s="10" customFormat="1" ht="28" customHeight="1">
      <c r="A38" s="19"/>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row>
    <row r="39" spans="1:58" s="10" customFormat="1" ht="28" customHeight="1">
      <c r="A39" s="6"/>
      <c r="B39" s="6"/>
      <c r="C39" s="6"/>
      <c r="D39" s="6"/>
      <c r="E39" s="6"/>
      <c r="F39" s="6"/>
      <c r="G39" s="6"/>
      <c r="H39" s="6"/>
      <c r="I39" s="6"/>
      <c r="J39" s="6"/>
      <c r="N39" s="6"/>
      <c r="P39" s="6"/>
      <c r="Q39" s="15"/>
      <c r="R39" s="15"/>
      <c r="AU39" s="58" t="s">
        <v>75</v>
      </c>
      <c r="AV39" s="4"/>
      <c r="AW39" s="4"/>
      <c r="AX39" s="4"/>
      <c r="AY39" s="4"/>
      <c r="AZ39" s="4"/>
      <c r="BA39" s="4"/>
      <c r="BB39" s="4"/>
    </row>
    <row r="40" spans="1:58" s="10" customFormat="1" ht="28" customHeight="1">
      <c r="A40" s="6"/>
      <c r="B40" s="6"/>
      <c r="C40" s="6"/>
      <c r="D40" s="6"/>
      <c r="E40" s="6"/>
      <c r="F40" s="6"/>
      <c r="G40" s="6"/>
      <c r="H40" s="6"/>
      <c r="I40" s="6"/>
      <c r="J40" s="6"/>
      <c r="N40" s="6"/>
      <c r="P40" s="6"/>
      <c r="Q40" s="15"/>
      <c r="R40" s="15"/>
      <c r="AU40" s="4" t="s">
        <v>52</v>
      </c>
      <c r="AV40" s="4" t="s">
        <v>72</v>
      </c>
      <c r="AW40" s="4"/>
      <c r="AX40" s="57" t="s">
        <v>85</v>
      </c>
      <c r="AY40" s="4"/>
      <c r="AZ40" s="180" t="s">
        <v>465</v>
      </c>
      <c r="BA40" s="195" t="s">
        <v>466</v>
      </c>
      <c r="BD40" s="4" t="s">
        <v>463</v>
      </c>
      <c r="BE40" s="4" t="s">
        <v>464</v>
      </c>
    </row>
    <row r="41" spans="1:58" ht="28" customHeight="1">
      <c r="AV41" s="126" t="s">
        <v>925</v>
      </c>
      <c r="AW41" s="127"/>
      <c r="AX41" s="127"/>
      <c r="AY41" s="128"/>
      <c r="BD41" s="175">
        <v>1</v>
      </c>
      <c r="BE41" s="174" t="s">
        <v>207</v>
      </c>
      <c r="BF41" s="174" t="s">
        <v>280</v>
      </c>
    </row>
    <row r="42" spans="1:58" ht="28" customHeight="1">
      <c r="BD42" s="175">
        <v>2</v>
      </c>
      <c r="BE42" s="174" t="s">
        <v>208</v>
      </c>
      <c r="BF42" s="174" t="s">
        <v>281</v>
      </c>
    </row>
    <row r="43" spans="1:58" ht="28" customHeight="1">
      <c r="AU43" s="4" t="s">
        <v>125</v>
      </c>
      <c r="AV43" s="4" t="s">
        <v>64</v>
      </c>
      <c r="AY43" s="10"/>
      <c r="AZ43" s="10"/>
      <c r="BA43" s="10"/>
      <c r="BD43" s="175">
        <v>3</v>
      </c>
      <c r="BE43" s="174" t="s">
        <v>387</v>
      </c>
      <c r="BF43" s="174" t="s">
        <v>358</v>
      </c>
    </row>
    <row r="44" spans="1:58" ht="28" customHeight="1">
      <c r="AU44" s="98" t="s">
        <v>467</v>
      </c>
      <c r="AV44" s="129">
        <v>45927</v>
      </c>
      <c r="AX44" s="57" t="s">
        <v>151</v>
      </c>
      <c r="BD44" s="175">
        <v>4</v>
      </c>
      <c r="BE44" s="174" t="s">
        <v>209</v>
      </c>
      <c r="BF44" s="174" t="s">
        <v>282</v>
      </c>
    </row>
    <row r="45" spans="1:58" ht="28" customHeight="1">
      <c r="AU45" s="98" t="s">
        <v>40</v>
      </c>
      <c r="AV45" s="52"/>
      <c r="AW45" s="130"/>
      <c r="AX45" s="57" t="s">
        <v>71</v>
      </c>
      <c r="BD45" s="175">
        <v>5</v>
      </c>
      <c r="BE45" s="174" t="s">
        <v>388</v>
      </c>
      <c r="BF45" s="174" t="s">
        <v>359</v>
      </c>
    </row>
    <row r="46" spans="1:58" ht="28" customHeight="1">
      <c r="AU46" s="98" t="s">
        <v>69</v>
      </c>
      <c r="AV46" s="52"/>
      <c r="AW46" s="130"/>
      <c r="AX46" s="57" t="s">
        <v>66</v>
      </c>
      <c r="BD46" s="175">
        <v>6</v>
      </c>
      <c r="BE46" s="174" t="s">
        <v>389</v>
      </c>
      <c r="BF46" s="174" t="s">
        <v>360</v>
      </c>
    </row>
    <row r="47" spans="1:58" ht="28" customHeight="1">
      <c r="AU47" s="98" t="s">
        <v>67</v>
      </c>
      <c r="AV47" s="53"/>
      <c r="AW47" s="130"/>
      <c r="AX47" s="6"/>
      <c r="BD47" s="175">
        <v>7</v>
      </c>
      <c r="BE47" s="174" t="s">
        <v>432</v>
      </c>
      <c r="BF47" s="174" t="s">
        <v>433</v>
      </c>
    </row>
    <row r="48" spans="1:58" ht="28" customHeight="1">
      <c r="AU48" s="98" t="s">
        <v>128</v>
      </c>
      <c r="AV48" s="53"/>
      <c r="AW48" s="130"/>
      <c r="AX48" s="6"/>
      <c r="AY48" s="6"/>
      <c r="BD48" s="175">
        <v>8</v>
      </c>
      <c r="BE48" s="174" t="s">
        <v>210</v>
      </c>
      <c r="BF48" s="174" t="s">
        <v>283</v>
      </c>
    </row>
    <row r="49" spans="47:58" ht="28" customHeight="1">
      <c r="AU49" s="98" t="s">
        <v>129</v>
      </c>
      <c r="AV49" s="53"/>
      <c r="AW49" s="130"/>
      <c r="AX49" s="6"/>
      <c r="AY49" s="6"/>
      <c r="BD49" s="175">
        <v>9</v>
      </c>
      <c r="BE49" s="174" t="s">
        <v>211</v>
      </c>
      <c r="BF49" s="174" t="s">
        <v>284</v>
      </c>
    </row>
    <row r="50" spans="47:58" ht="28" customHeight="1">
      <c r="AU50" s="98" t="s">
        <v>130</v>
      </c>
      <c r="AV50" s="53"/>
      <c r="AW50" s="130"/>
      <c r="AX50" s="6"/>
      <c r="AY50" s="6"/>
      <c r="BD50" s="175">
        <v>10</v>
      </c>
      <c r="BE50" s="174" t="s">
        <v>212</v>
      </c>
      <c r="BF50" s="174" t="s">
        <v>285</v>
      </c>
    </row>
    <row r="51" spans="47:58" ht="28" customHeight="1">
      <c r="BD51" s="175">
        <v>11</v>
      </c>
      <c r="BE51" s="174" t="s">
        <v>478</v>
      </c>
      <c r="BF51" s="174" t="s">
        <v>477</v>
      </c>
    </row>
    <row r="52" spans="47:58" ht="28" customHeight="1">
      <c r="AU52" s="6" t="s">
        <v>54</v>
      </c>
      <c r="AV52" s="6" t="s">
        <v>126</v>
      </c>
      <c r="AW52" s="6"/>
      <c r="AX52" s="57" t="s">
        <v>113</v>
      </c>
      <c r="AY52" s="6"/>
      <c r="AZ52" s="6"/>
      <c r="BD52" s="175">
        <v>12</v>
      </c>
      <c r="BE52" s="174" t="s">
        <v>213</v>
      </c>
      <c r="BF52" s="174" t="s">
        <v>286</v>
      </c>
    </row>
    <row r="53" spans="47:58" ht="28" customHeight="1">
      <c r="AU53" s="6"/>
      <c r="AV53" s="126" t="s">
        <v>924</v>
      </c>
      <c r="AW53" s="131"/>
      <c r="AX53" s="131"/>
      <c r="AY53" s="189"/>
      <c r="AZ53" s="132"/>
      <c r="BD53" s="175">
        <v>13</v>
      </c>
      <c r="BE53" s="174" t="s">
        <v>214</v>
      </c>
      <c r="BF53" s="174" t="s">
        <v>287</v>
      </c>
    </row>
    <row r="54" spans="47:58" ht="28" customHeight="1">
      <c r="AU54" s="54"/>
      <c r="AV54" s="190"/>
      <c r="AW54" s="191"/>
      <c r="AX54" s="191"/>
      <c r="AY54" s="191"/>
      <c r="AZ54" s="10"/>
      <c r="BD54" s="175">
        <v>14</v>
      </c>
      <c r="BE54" s="174" t="s">
        <v>215</v>
      </c>
      <c r="BF54" s="174" t="s">
        <v>288</v>
      </c>
    </row>
    <row r="55" spans="47:58" ht="28" customHeight="1">
      <c r="BD55" s="175">
        <v>15</v>
      </c>
      <c r="BE55" s="174" t="s">
        <v>390</v>
      </c>
      <c r="BF55" s="174" t="s">
        <v>414</v>
      </c>
    </row>
    <row r="56" spans="47:58" ht="28" customHeight="1">
      <c r="AU56" s="6" t="s">
        <v>65</v>
      </c>
      <c r="AV56" s="6" t="s">
        <v>112</v>
      </c>
      <c r="AW56" s="6"/>
      <c r="AX56" s="57" t="s">
        <v>197</v>
      </c>
      <c r="AY56" s="6"/>
      <c r="BD56" s="175">
        <v>16</v>
      </c>
      <c r="BE56" s="174" t="s">
        <v>216</v>
      </c>
      <c r="BF56" s="174" t="s">
        <v>289</v>
      </c>
    </row>
    <row r="57" spans="47:58" ht="28" customHeight="1">
      <c r="AU57" s="6"/>
      <c r="AV57" s="150"/>
      <c r="AW57" s="173"/>
      <c r="AX57" s="200" t="s">
        <v>501</v>
      </c>
      <c r="AY57" s="6"/>
      <c r="BD57" s="175">
        <v>17</v>
      </c>
      <c r="BE57" s="174" t="s">
        <v>217</v>
      </c>
      <c r="BF57" s="174" t="s">
        <v>290</v>
      </c>
    </row>
    <row r="58" spans="47:58" ht="28" customHeight="1">
      <c r="AU58" s="6"/>
      <c r="AV58" s="150"/>
      <c r="AW58" s="173"/>
      <c r="AX58" s="200" t="s">
        <v>502</v>
      </c>
      <c r="AY58" s="11"/>
      <c r="AZ58" s="11"/>
      <c r="BA58" s="11"/>
      <c r="BB58" s="10"/>
      <c r="BD58" s="175">
        <v>18</v>
      </c>
      <c r="BE58" s="174" t="s">
        <v>218</v>
      </c>
      <c r="BF58" s="174" t="s">
        <v>291</v>
      </c>
    </row>
    <row r="59" spans="47:58" ht="28" customHeight="1">
      <c r="AU59" s="6"/>
      <c r="AV59" s="150"/>
      <c r="AW59" s="173"/>
      <c r="AX59" s="200" t="s">
        <v>503</v>
      </c>
      <c r="AY59" s="11"/>
      <c r="AZ59" s="11"/>
      <c r="BA59" s="11"/>
      <c r="BD59" s="175">
        <v>19</v>
      </c>
      <c r="BE59" s="174" t="s">
        <v>219</v>
      </c>
      <c r="BF59" s="174" t="s">
        <v>292</v>
      </c>
    </row>
    <row r="60" spans="47:58" ht="28" customHeight="1">
      <c r="AU60" s="6"/>
      <c r="AV60" s="150"/>
      <c r="AW60" s="173"/>
      <c r="AX60" s="200" t="s">
        <v>504</v>
      </c>
      <c r="AY60" s="11"/>
      <c r="AZ60" s="11"/>
      <c r="BA60" s="11"/>
      <c r="BD60" s="175">
        <v>20</v>
      </c>
      <c r="BE60" s="174" t="s">
        <v>220</v>
      </c>
      <c r="BF60" s="174" t="s">
        <v>293</v>
      </c>
    </row>
    <row r="61" spans="47:58" ht="28" customHeight="1">
      <c r="AU61" s="6"/>
      <c r="AV61" s="150"/>
      <c r="AW61" s="173"/>
      <c r="AX61" s="200" t="s">
        <v>505</v>
      </c>
      <c r="AY61" s="11"/>
      <c r="AZ61" s="11"/>
      <c r="BA61" s="11"/>
      <c r="BD61" s="175">
        <v>21</v>
      </c>
      <c r="BE61" s="174" t="s">
        <v>391</v>
      </c>
      <c r="BF61" s="174" t="s">
        <v>361</v>
      </c>
    </row>
    <row r="62" spans="47:58" ht="28" customHeight="1">
      <c r="AU62" s="6"/>
      <c r="AV62" s="150"/>
      <c r="AW62" s="173"/>
      <c r="AX62" s="200" t="s">
        <v>506</v>
      </c>
      <c r="AY62" s="11"/>
      <c r="AZ62" s="11"/>
      <c r="BA62" s="11"/>
      <c r="BD62" s="175">
        <v>22</v>
      </c>
      <c r="BE62" s="174" t="s">
        <v>221</v>
      </c>
      <c r="BF62" s="174" t="s">
        <v>294</v>
      </c>
    </row>
    <row r="63" spans="47:58" ht="28" customHeight="1">
      <c r="AU63" s="6"/>
      <c r="AV63" s="150"/>
      <c r="AW63" s="173"/>
      <c r="AX63" s="200" t="s">
        <v>507</v>
      </c>
      <c r="AY63" s="11"/>
      <c r="AZ63" s="11"/>
      <c r="BA63" s="11"/>
      <c r="BD63" s="175">
        <v>23</v>
      </c>
      <c r="BE63" s="174" t="s">
        <v>222</v>
      </c>
      <c r="BF63" s="174" t="s">
        <v>295</v>
      </c>
    </row>
    <row r="64" spans="47:58" ht="28" customHeight="1">
      <c r="AU64" s="6"/>
      <c r="AV64" s="150"/>
      <c r="AW64" s="173"/>
      <c r="AX64" s="200" t="s">
        <v>508</v>
      </c>
      <c r="AY64" s="11"/>
      <c r="AZ64" s="11"/>
      <c r="BA64" s="11"/>
      <c r="BD64" s="175">
        <v>24</v>
      </c>
      <c r="BE64" s="174" t="s">
        <v>223</v>
      </c>
      <c r="BF64" s="174" t="s">
        <v>296</v>
      </c>
    </row>
    <row r="65" spans="46:58" ht="28" customHeight="1">
      <c r="AU65" s="6"/>
      <c r="AV65" s="150"/>
      <c r="AW65" s="173"/>
      <c r="AX65" s="200" t="s">
        <v>509</v>
      </c>
      <c r="AY65" s="11"/>
      <c r="AZ65" s="11"/>
      <c r="BA65" s="11"/>
      <c r="BD65" s="175">
        <v>25</v>
      </c>
      <c r="BE65" s="174" t="s">
        <v>224</v>
      </c>
      <c r="BF65" s="174" t="s">
        <v>297</v>
      </c>
    </row>
    <row r="66" spans="46:58" ht="28" customHeight="1">
      <c r="AU66" s="6"/>
      <c r="AV66" s="150"/>
      <c r="AW66" s="173"/>
      <c r="AX66" s="200"/>
      <c r="AY66" s="11"/>
      <c r="AZ66" s="11"/>
      <c r="BA66" s="11"/>
      <c r="BD66" s="175">
        <v>26</v>
      </c>
      <c r="BE66" s="174" t="s">
        <v>225</v>
      </c>
      <c r="BF66" s="174" t="s">
        <v>298</v>
      </c>
    </row>
    <row r="67" spans="46:58" ht="28" customHeight="1">
      <c r="BD67" s="175">
        <v>27</v>
      </c>
      <c r="BE67" s="174" t="s">
        <v>226</v>
      </c>
      <c r="BF67" s="174" t="s">
        <v>299</v>
      </c>
    </row>
    <row r="68" spans="46:58" ht="28" customHeight="1">
      <c r="AT68" s="6" t="s">
        <v>68</v>
      </c>
      <c r="AU68" s="6" t="s">
        <v>174</v>
      </c>
      <c r="AV68" s="6"/>
      <c r="AW68" s="6"/>
      <c r="AX68" s="6"/>
      <c r="AY68" s="10"/>
      <c r="AZ68" s="10"/>
      <c r="BD68" s="175">
        <v>28</v>
      </c>
      <c r="BE68" s="174" t="s">
        <v>227</v>
      </c>
      <c r="BF68" s="174" t="s">
        <v>300</v>
      </c>
    </row>
    <row r="69" spans="46:58" ht="28" customHeight="1">
      <c r="AT69" s="6"/>
      <c r="AU69" s="56" t="s">
        <v>40</v>
      </c>
      <c r="AV69" s="226" t="s">
        <v>934</v>
      </c>
      <c r="AW69" s="179">
        <v>8000</v>
      </c>
      <c r="AX69" s="6"/>
      <c r="AY69" s="10"/>
      <c r="AZ69" s="10"/>
      <c r="BA69" s="4" t="s">
        <v>562</v>
      </c>
      <c r="BD69" s="175">
        <v>29</v>
      </c>
      <c r="BE69" s="174" t="s">
        <v>392</v>
      </c>
      <c r="BF69" s="174" t="s">
        <v>362</v>
      </c>
    </row>
    <row r="70" spans="46:58" ht="28" customHeight="1">
      <c r="AT70" s="6"/>
      <c r="AU70" s="56" t="s">
        <v>69</v>
      </c>
      <c r="AV70" s="226" t="s">
        <v>935</v>
      </c>
      <c r="AW70" s="179">
        <v>8000</v>
      </c>
      <c r="AX70" s="6"/>
      <c r="AY70" s="10"/>
      <c r="AZ70" s="10"/>
      <c r="BA70" s="4" t="s">
        <v>563</v>
      </c>
      <c r="BB70" s="10"/>
      <c r="BD70" s="175">
        <v>30</v>
      </c>
      <c r="BE70" s="174" t="s">
        <v>228</v>
      </c>
      <c r="BF70" s="174" t="s">
        <v>228</v>
      </c>
    </row>
    <row r="71" spans="46:58" ht="28" customHeight="1">
      <c r="AT71" s="6"/>
      <c r="AU71" s="56" t="s">
        <v>67</v>
      </c>
      <c r="AV71" s="226" t="s">
        <v>565</v>
      </c>
      <c r="AW71" s="179">
        <v>4000</v>
      </c>
      <c r="AX71" s="6"/>
      <c r="AY71" s="10"/>
      <c r="AZ71" s="10"/>
      <c r="BA71" s="4" t="s">
        <v>564</v>
      </c>
      <c r="BB71" s="10"/>
      <c r="BD71" s="175">
        <v>31</v>
      </c>
      <c r="BE71" s="174" t="s">
        <v>229</v>
      </c>
      <c r="BF71" s="174" t="s">
        <v>301</v>
      </c>
    </row>
    <row r="72" spans="46:58" ht="28" customHeight="1">
      <c r="AT72" s="6"/>
      <c r="AU72" s="56" t="s">
        <v>128</v>
      </c>
      <c r="AV72" s="226" t="s">
        <v>566</v>
      </c>
      <c r="AW72" s="179">
        <v>4000</v>
      </c>
      <c r="AX72" s="57" t="s">
        <v>110</v>
      </c>
      <c r="AY72" s="10"/>
      <c r="AZ72" s="10"/>
      <c r="BA72" s="4" t="s">
        <v>565</v>
      </c>
      <c r="BB72" s="10"/>
      <c r="BD72" s="175">
        <v>32</v>
      </c>
      <c r="BE72" s="174" t="s">
        <v>393</v>
      </c>
      <c r="BF72" s="174" t="s">
        <v>363</v>
      </c>
    </row>
    <row r="73" spans="46:58" ht="28" customHeight="1">
      <c r="AT73" s="6"/>
      <c r="AU73" s="56" t="s">
        <v>129</v>
      </c>
      <c r="AV73" s="226" t="s">
        <v>567</v>
      </c>
      <c r="AW73" s="179">
        <v>4000</v>
      </c>
      <c r="AX73" s="6"/>
      <c r="AY73" s="10"/>
      <c r="AZ73" s="10"/>
      <c r="BA73" s="4" t="s">
        <v>566</v>
      </c>
      <c r="BB73" s="10"/>
      <c r="BD73" s="175">
        <v>33</v>
      </c>
      <c r="BE73" s="174" t="s">
        <v>230</v>
      </c>
      <c r="BF73" s="174" t="s">
        <v>302</v>
      </c>
    </row>
    <row r="74" spans="46:58" ht="28" customHeight="1">
      <c r="AT74" s="6"/>
      <c r="AU74" s="56" t="s">
        <v>130</v>
      </c>
      <c r="AV74" s="226" t="s">
        <v>352</v>
      </c>
      <c r="AW74" s="179">
        <v>1000</v>
      </c>
      <c r="AX74" s="6"/>
      <c r="AY74" s="10"/>
      <c r="AZ74" s="10"/>
      <c r="BA74" s="4" t="s">
        <v>567</v>
      </c>
      <c r="BB74" s="10"/>
      <c r="BD74" s="175">
        <v>34</v>
      </c>
      <c r="BE74" s="174" t="s">
        <v>231</v>
      </c>
      <c r="BF74" s="174" t="s">
        <v>303</v>
      </c>
    </row>
    <row r="75" spans="46:58" ht="28" customHeight="1">
      <c r="AT75" s="6"/>
      <c r="AU75" s="56" t="s">
        <v>131</v>
      </c>
      <c r="AV75" s="226"/>
      <c r="AW75" s="179"/>
      <c r="AX75" s="6"/>
      <c r="AY75" s="10"/>
      <c r="AZ75" s="10"/>
      <c r="BA75" s="10"/>
      <c r="BB75" s="10"/>
      <c r="BD75" s="175">
        <v>35</v>
      </c>
      <c r="BE75" s="174" t="s">
        <v>232</v>
      </c>
      <c r="BF75" s="174" t="s">
        <v>304</v>
      </c>
    </row>
    <row r="76" spans="46:58" ht="28" customHeight="1">
      <c r="AT76" s="10"/>
      <c r="AU76" s="56" t="s">
        <v>356</v>
      </c>
      <c r="AV76" s="226"/>
      <c r="AW76" s="179"/>
      <c r="AX76" s="57" t="s">
        <v>109</v>
      </c>
      <c r="AY76" s="10"/>
      <c r="AZ76" s="10"/>
      <c r="BB76" s="10"/>
      <c r="BD76" s="175">
        <v>36</v>
      </c>
      <c r="BE76" s="174" t="s">
        <v>394</v>
      </c>
      <c r="BF76" s="174" t="s">
        <v>364</v>
      </c>
    </row>
    <row r="77" spans="46:58" ht="28" customHeight="1">
      <c r="AT77" s="10"/>
      <c r="AU77" s="10"/>
      <c r="AV77" s="10"/>
      <c r="AW77" s="10"/>
      <c r="AX77" s="10"/>
      <c r="AY77" s="10"/>
      <c r="AZ77" s="10"/>
      <c r="BB77" s="10"/>
      <c r="BD77" s="175">
        <v>37</v>
      </c>
      <c r="BE77" s="174" t="s">
        <v>233</v>
      </c>
      <c r="BF77" s="174" t="s">
        <v>305</v>
      </c>
    </row>
    <row r="78" spans="46:58" ht="28" customHeight="1">
      <c r="AT78" s="6" t="s">
        <v>70</v>
      </c>
      <c r="AU78" s="6" t="s">
        <v>82</v>
      </c>
      <c r="AV78" s="6"/>
      <c r="AW78" s="57"/>
      <c r="AX78" s="57" t="s">
        <v>187</v>
      </c>
      <c r="AY78" s="10"/>
      <c r="AZ78" s="10"/>
      <c r="BB78" s="10"/>
      <c r="BD78" s="175">
        <v>38</v>
      </c>
      <c r="BE78" s="174" t="s">
        <v>234</v>
      </c>
      <c r="BF78" s="174" t="s">
        <v>306</v>
      </c>
    </row>
    <row r="79" spans="46:58" ht="28" customHeight="1">
      <c r="AT79" s="10"/>
      <c r="AU79" s="54" t="s">
        <v>96</v>
      </c>
      <c r="AV79" s="150" t="s">
        <v>437</v>
      </c>
      <c r="AW79" s="134"/>
      <c r="AX79" s="57" t="s">
        <v>81</v>
      </c>
      <c r="AY79" s="10"/>
      <c r="AZ79" s="10"/>
      <c r="BB79" s="10"/>
      <c r="BD79" s="175">
        <v>39</v>
      </c>
      <c r="BE79" s="174" t="s">
        <v>395</v>
      </c>
      <c r="BF79" s="174" t="s">
        <v>365</v>
      </c>
    </row>
    <row r="80" spans="46:58" ht="28" customHeight="1">
      <c r="AT80" s="6"/>
      <c r="AU80" s="271"/>
      <c r="AV80" s="133"/>
      <c r="AW80" s="133"/>
      <c r="AX80" s="133"/>
      <c r="AY80" s="133"/>
      <c r="AZ80" s="133"/>
      <c r="BB80" s="10"/>
      <c r="BD80" s="175">
        <v>40</v>
      </c>
      <c r="BE80" s="174" t="s">
        <v>235</v>
      </c>
      <c r="BF80" s="174" t="s">
        <v>307</v>
      </c>
    </row>
    <row r="81" spans="46:58" ht="28" customHeight="1">
      <c r="AT81" s="6"/>
      <c r="AU81" s="6"/>
      <c r="AV81" s="6"/>
      <c r="AW81" s="6"/>
      <c r="AX81" s="6"/>
      <c r="AY81" s="10"/>
      <c r="AZ81" s="10"/>
      <c r="BB81" s="10"/>
      <c r="BD81" s="175">
        <v>41</v>
      </c>
      <c r="BE81" s="174" t="s">
        <v>396</v>
      </c>
      <c r="BF81" s="174" t="s">
        <v>366</v>
      </c>
    </row>
    <row r="82" spans="46:58" ht="28" customHeight="1">
      <c r="AT82" s="4" t="s">
        <v>84</v>
      </c>
      <c r="AU82" s="4" t="s">
        <v>357</v>
      </c>
      <c r="BB82" s="10"/>
      <c r="BD82" s="175">
        <v>42</v>
      </c>
      <c r="BE82" s="174" t="s">
        <v>236</v>
      </c>
      <c r="BF82" s="174" t="s">
        <v>308</v>
      </c>
    </row>
    <row r="83" spans="46:58" ht="28" customHeight="1">
      <c r="AU83" s="55" t="s">
        <v>454</v>
      </c>
      <c r="AV83" s="135" t="s">
        <v>194</v>
      </c>
      <c r="AW83" s="4" t="s">
        <v>179</v>
      </c>
      <c r="AZ83" s="55"/>
      <c r="BB83" s="10"/>
      <c r="BD83" s="175">
        <v>43</v>
      </c>
      <c r="BE83" s="174" t="s">
        <v>397</v>
      </c>
      <c r="BF83" s="174" t="s">
        <v>367</v>
      </c>
    </row>
    <row r="84" spans="46:58" ht="28" customHeight="1">
      <c r="AV84" s="4" t="s">
        <v>86</v>
      </c>
      <c r="BB84" s="10"/>
      <c r="BD84" s="175">
        <v>44</v>
      </c>
      <c r="BE84" s="174" t="s">
        <v>237</v>
      </c>
      <c r="BF84" s="174" t="s">
        <v>309</v>
      </c>
    </row>
    <row r="85" spans="46:58" ht="28" customHeight="1">
      <c r="AV85" s="135">
        <f>IF(Z23&gt;=31,4,(IF(Z23&gt;=16,3,IF(Z23&gt;=11,2,IF(Z23&gt;=5,1,0)))))</f>
        <v>0</v>
      </c>
      <c r="AW85" s="4" t="s">
        <v>111</v>
      </c>
      <c r="AX85" s="64"/>
      <c r="AY85" s="64"/>
      <c r="BB85" s="10"/>
      <c r="BD85" s="175">
        <v>45</v>
      </c>
      <c r="BE85" s="174" t="s">
        <v>238</v>
      </c>
      <c r="BF85" s="174" t="s">
        <v>310</v>
      </c>
    </row>
    <row r="86" spans="46:58" ht="28" customHeight="1">
      <c r="AV86" s="4" t="s">
        <v>114</v>
      </c>
      <c r="AX86" s="152"/>
      <c r="AY86" s="152"/>
      <c r="BD86" s="175">
        <v>46</v>
      </c>
      <c r="BE86" s="174" t="s">
        <v>398</v>
      </c>
      <c r="BF86" s="174" t="s">
        <v>368</v>
      </c>
    </row>
    <row r="87" spans="46:58" ht="28" customHeight="1">
      <c r="AV87" s="172" t="s">
        <v>178</v>
      </c>
      <c r="AW87" s="63" t="s">
        <v>87</v>
      </c>
      <c r="AX87" s="90"/>
      <c r="BB87" s="151"/>
      <c r="BD87" s="175">
        <v>47</v>
      </c>
      <c r="BE87" s="174" t="s">
        <v>239</v>
      </c>
      <c r="BF87" s="174" t="s">
        <v>311</v>
      </c>
    </row>
    <row r="88" spans="46:58" ht="28" customHeight="1">
      <c r="AV88" s="172" t="s">
        <v>353</v>
      </c>
      <c r="AW88" s="63" t="s">
        <v>88</v>
      </c>
      <c r="AX88" s="90"/>
      <c r="BD88" s="175">
        <v>48</v>
      </c>
      <c r="BE88" s="174" t="s">
        <v>240</v>
      </c>
      <c r="BF88" s="174" t="s">
        <v>312</v>
      </c>
    </row>
    <row r="89" spans="46:58" ht="28" customHeight="1">
      <c r="AV89" s="172" t="s">
        <v>730</v>
      </c>
      <c r="AW89" s="63" t="s">
        <v>89</v>
      </c>
      <c r="BB89" s="151"/>
      <c r="BD89" s="175">
        <v>49</v>
      </c>
      <c r="BE89" s="174" t="s">
        <v>399</v>
      </c>
      <c r="BF89" s="174" t="s">
        <v>415</v>
      </c>
    </row>
    <row r="90" spans="46:58" ht="28" customHeight="1">
      <c r="AV90" s="172" t="s">
        <v>732</v>
      </c>
      <c r="AW90" s="63" t="s">
        <v>354</v>
      </c>
      <c r="BD90" s="175">
        <v>50</v>
      </c>
      <c r="BE90" s="174" t="s">
        <v>400</v>
      </c>
      <c r="BF90" s="174" t="s">
        <v>369</v>
      </c>
    </row>
    <row r="91" spans="46:58" ht="28" customHeight="1">
      <c r="AV91" s="172" t="s">
        <v>731</v>
      </c>
      <c r="AW91" s="63" t="s">
        <v>355</v>
      </c>
      <c r="BB91" s="89"/>
      <c r="BC91" s="63"/>
      <c r="BD91" s="175">
        <v>51</v>
      </c>
      <c r="BE91" s="174" t="s">
        <v>241</v>
      </c>
      <c r="BF91" s="174" t="s">
        <v>313</v>
      </c>
    </row>
    <row r="92" spans="46:58" ht="28" customHeight="1">
      <c r="BB92" s="89"/>
      <c r="BC92" s="63"/>
      <c r="BD92" s="175">
        <v>52</v>
      </c>
      <c r="BE92" s="174" t="s">
        <v>242</v>
      </c>
      <c r="BF92" s="174" t="s">
        <v>314</v>
      </c>
    </row>
    <row r="93" spans="46:58" ht="28" customHeight="1">
      <c r="AT93" s="6" t="s">
        <v>147</v>
      </c>
      <c r="AU93" s="6" t="s">
        <v>107</v>
      </c>
      <c r="AV93" s="6"/>
      <c r="AY93" s="10"/>
      <c r="AZ93" s="10"/>
      <c r="BB93" s="89"/>
      <c r="BC93" s="63"/>
      <c r="BD93" s="175">
        <v>53</v>
      </c>
      <c r="BE93" s="174" t="s">
        <v>401</v>
      </c>
      <c r="BF93" s="174" t="s">
        <v>370</v>
      </c>
    </row>
    <row r="94" spans="46:58" ht="28" customHeight="1">
      <c r="AU94" s="55" t="s">
        <v>180</v>
      </c>
      <c r="AV94" s="136"/>
      <c r="AW94" s="137"/>
      <c r="AX94" s="57" t="s">
        <v>154</v>
      </c>
      <c r="BB94" s="89"/>
      <c r="BC94" s="63"/>
      <c r="BD94" s="175">
        <v>54</v>
      </c>
      <c r="BE94" s="174" t="s">
        <v>243</v>
      </c>
      <c r="BF94" s="174" t="s">
        <v>315</v>
      </c>
    </row>
    <row r="95" spans="46:58" ht="28" customHeight="1">
      <c r="AU95" s="55" t="s">
        <v>181</v>
      </c>
      <c r="AV95" s="138"/>
      <c r="AX95" s="57" t="s">
        <v>97</v>
      </c>
      <c r="BB95" s="89"/>
      <c r="BC95" s="63"/>
      <c r="BD95" s="175">
        <v>55</v>
      </c>
      <c r="BE95" s="174" t="s">
        <v>244</v>
      </c>
      <c r="BF95" s="174" t="s">
        <v>316</v>
      </c>
    </row>
    <row r="96" spans="46:58" ht="28" customHeight="1">
      <c r="BD96" s="175">
        <v>56</v>
      </c>
      <c r="BE96" s="174" t="s">
        <v>245</v>
      </c>
      <c r="BF96" s="174" t="s">
        <v>317</v>
      </c>
    </row>
    <row r="97" spans="47:58" ht="28" customHeight="1">
      <c r="AU97" s="55" t="s">
        <v>182</v>
      </c>
      <c r="AV97" s="136"/>
      <c r="AW97" s="137"/>
      <c r="AX97" s="57" t="s">
        <v>184</v>
      </c>
      <c r="BD97" s="175">
        <v>57</v>
      </c>
      <c r="BE97" s="174" t="s">
        <v>246</v>
      </c>
      <c r="BF97" s="174" t="s">
        <v>318</v>
      </c>
    </row>
    <row r="98" spans="47:58" ht="28" customHeight="1">
      <c r="AU98" s="55" t="s">
        <v>183</v>
      </c>
      <c r="AV98" s="138"/>
      <c r="AX98" s="57" t="s">
        <v>97</v>
      </c>
      <c r="BD98" s="175">
        <v>58</v>
      </c>
      <c r="BE98" s="174" t="s">
        <v>402</v>
      </c>
      <c r="BF98" s="174" t="s">
        <v>371</v>
      </c>
    </row>
    <row r="99" spans="47:58" ht="28" customHeight="1">
      <c r="BD99" s="175">
        <v>59</v>
      </c>
      <c r="BE99" s="174" t="s">
        <v>247</v>
      </c>
      <c r="BF99" s="174" t="s">
        <v>319</v>
      </c>
    </row>
    <row r="100" spans="47:58" ht="28" customHeight="1">
      <c r="BD100" s="175">
        <v>60</v>
      </c>
      <c r="BE100" s="174" t="s">
        <v>248</v>
      </c>
      <c r="BF100" s="174" t="s">
        <v>320</v>
      </c>
    </row>
    <row r="101" spans="47:58" ht="28" customHeight="1">
      <c r="BD101" s="175">
        <v>61</v>
      </c>
      <c r="BE101" s="174" t="s">
        <v>249</v>
      </c>
      <c r="BF101" s="174" t="s">
        <v>321</v>
      </c>
    </row>
    <row r="102" spans="47:58" ht="28" customHeight="1">
      <c r="BD102" s="175">
        <v>62</v>
      </c>
      <c r="BE102" s="174" t="s">
        <v>250</v>
      </c>
      <c r="BF102" s="174" t="s">
        <v>322</v>
      </c>
    </row>
    <row r="103" spans="47:58" ht="28" customHeight="1">
      <c r="BD103" s="175">
        <v>63</v>
      </c>
      <c r="BE103" s="174" t="s">
        <v>251</v>
      </c>
      <c r="BF103" s="174" t="s">
        <v>323</v>
      </c>
    </row>
    <row r="104" spans="47:58" ht="28.25" customHeight="1">
      <c r="BD104" s="175">
        <v>64</v>
      </c>
      <c r="BE104" s="174" t="s">
        <v>252</v>
      </c>
      <c r="BF104" s="174" t="s">
        <v>324</v>
      </c>
    </row>
    <row r="105" spans="47:58" ht="28.25" customHeight="1">
      <c r="BD105" s="175">
        <v>65</v>
      </c>
      <c r="BE105" s="174" t="s">
        <v>253</v>
      </c>
      <c r="BF105" s="174" t="s">
        <v>325</v>
      </c>
    </row>
    <row r="106" spans="47:58" ht="28.25" customHeight="1">
      <c r="BD106" s="175">
        <v>66</v>
      </c>
      <c r="BE106" s="174" t="s">
        <v>254</v>
      </c>
      <c r="BF106" s="174" t="s">
        <v>326</v>
      </c>
    </row>
    <row r="107" spans="47:58" ht="28.25" customHeight="1">
      <c r="BD107" s="175">
        <v>67</v>
      </c>
      <c r="BE107" s="174" t="s">
        <v>255</v>
      </c>
      <c r="BF107" s="174" t="s">
        <v>327</v>
      </c>
    </row>
    <row r="108" spans="47:58" ht="28.25" customHeight="1">
      <c r="BD108" s="175">
        <v>68</v>
      </c>
      <c r="BE108" s="174" t="s">
        <v>256</v>
      </c>
      <c r="BF108" s="174" t="s">
        <v>328</v>
      </c>
    </row>
    <row r="109" spans="47:58" ht="28.25" customHeight="1">
      <c r="BD109" s="175">
        <v>69</v>
      </c>
      <c r="BE109" s="174" t="s">
        <v>257</v>
      </c>
      <c r="BF109" s="174" t="s">
        <v>329</v>
      </c>
    </row>
    <row r="110" spans="47:58" ht="28.25" customHeight="1">
      <c r="BD110" s="175">
        <v>70</v>
      </c>
      <c r="BE110" s="174" t="s">
        <v>403</v>
      </c>
      <c r="BF110" s="174" t="s">
        <v>372</v>
      </c>
    </row>
    <row r="111" spans="47:58" ht="28.25" customHeight="1">
      <c r="BD111" s="175">
        <v>71</v>
      </c>
      <c r="BE111" s="174" t="s">
        <v>404</v>
      </c>
      <c r="BF111" s="174" t="s">
        <v>373</v>
      </c>
    </row>
    <row r="112" spans="47:58" ht="28.25" customHeight="1">
      <c r="BD112" s="175">
        <v>72</v>
      </c>
      <c r="BE112" s="174" t="s">
        <v>405</v>
      </c>
      <c r="BF112" s="174" t="s">
        <v>374</v>
      </c>
    </row>
    <row r="113" spans="56:58" ht="28.25" customHeight="1">
      <c r="BD113" s="175">
        <v>73</v>
      </c>
      <c r="BE113" s="174" t="s">
        <v>258</v>
      </c>
      <c r="BF113" s="174" t="s">
        <v>330</v>
      </c>
    </row>
    <row r="114" spans="56:58" ht="28.25" customHeight="1">
      <c r="BD114" s="175">
        <v>74</v>
      </c>
      <c r="BE114" s="174" t="s">
        <v>259</v>
      </c>
      <c r="BF114" s="174" t="s">
        <v>331</v>
      </c>
    </row>
    <row r="115" spans="56:58" ht="28.25" customHeight="1">
      <c r="BD115" s="175">
        <v>75</v>
      </c>
      <c r="BE115" s="174" t="s">
        <v>406</v>
      </c>
      <c r="BF115" s="174" t="s">
        <v>375</v>
      </c>
    </row>
    <row r="116" spans="56:58" ht="28.25" customHeight="1">
      <c r="BD116" s="175">
        <v>76</v>
      </c>
      <c r="BE116" s="174" t="s">
        <v>260</v>
      </c>
      <c r="BF116" s="174" t="s">
        <v>332</v>
      </c>
    </row>
    <row r="117" spans="56:58" ht="28.25" customHeight="1">
      <c r="BD117" s="175">
        <v>77</v>
      </c>
      <c r="BE117" s="174" t="s">
        <v>261</v>
      </c>
      <c r="BF117" s="174" t="s">
        <v>261</v>
      </c>
    </row>
    <row r="118" spans="56:58" ht="28.25" customHeight="1">
      <c r="BD118" s="175">
        <v>78</v>
      </c>
      <c r="BE118" s="174" t="s">
        <v>262</v>
      </c>
      <c r="BF118" s="174" t="s">
        <v>333</v>
      </c>
    </row>
    <row r="119" spans="56:58" ht="28.25" customHeight="1">
      <c r="BD119" s="175">
        <v>79</v>
      </c>
      <c r="BE119" s="174" t="s">
        <v>407</v>
      </c>
      <c r="BF119" s="174" t="s">
        <v>376</v>
      </c>
    </row>
    <row r="120" spans="56:58" ht="28.25" customHeight="1">
      <c r="BD120" s="175">
        <v>80</v>
      </c>
      <c r="BE120" s="174" t="s">
        <v>263</v>
      </c>
      <c r="BF120" s="174" t="s">
        <v>334</v>
      </c>
    </row>
    <row r="121" spans="56:58" ht="28.25" customHeight="1">
      <c r="BD121" s="175">
        <v>81</v>
      </c>
      <c r="BE121" s="174" t="s">
        <v>408</v>
      </c>
      <c r="BF121" s="174" t="s">
        <v>408</v>
      </c>
    </row>
    <row r="122" spans="56:58" ht="28.25" customHeight="1">
      <c r="BD122" s="175">
        <v>82</v>
      </c>
      <c r="BE122" s="174" t="s">
        <v>264</v>
      </c>
      <c r="BF122" s="174" t="s">
        <v>335</v>
      </c>
    </row>
    <row r="123" spans="56:58" ht="28.25" customHeight="1">
      <c r="BD123" s="175">
        <v>83</v>
      </c>
      <c r="BE123" s="174" t="s">
        <v>409</v>
      </c>
      <c r="BF123" s="174" t="s">
        <v>377</v>
      </c>
    </row>
    <row r="124" spans="56:58" ht="28.25" customHeight="1">
      <c r="BD124" s="175">
        <v>84</v>
      </c>
      <c r="BE124" s="174" t="s">
        <v>265</v>
      </c>
      <c r="BF124" s="174" t="s">
        <v>336</v>
      </c>
    </row>
    <row r="125" spans="56:58" ht="28.25" customHeight="1">
      <c r="BD125" s="175">
        <v>85</v>
      </c>
      <c r="BE125" s="174" t="s">
        <v>410</v>
      </c>
      <c r="BF125" s="174" t="s">
        <v>378</v>
      </c>
    </row>
    <row r="126" spans="56:58" ht="28.25" customHeight="1">
      <c r="BD126" s="175">
        <v>86</v>
      </c>
      <c r="BE126" s="174" t="s">
        <v>266</v>
      </c>
      <c r="BF126" s="174" t="s">
        <v>337</v>
      </c>
    </row>
    <row r="127" spans="56:58" ht="28.25" customHeight="1">
      <c r="BD127" s="175">
        <v>87</v>
      </c>
      <c r="BE127" s="174" t="s">
        <v>267</v>
      </c>
      <c r="BF127" s="174" t="s">
        <v>338</v>
      </c>
    </row>
    <row r="128" spans="56:58" ht="28.25" customHeight="1">
      <c r="BD128" s="175">
        <v>88</v>
      </c>
      <c r="BE128" s="174" t="s">
        <v>434</v>
      </c>
      <c r="BF128" s="174" t="s">
        <v>435</v>
      </c>
    </row>
    <row r="129" spans="56:58" ht="28.25" customHeight="1">
      <c r="BD129" s="175">
        <v>89</v>
      </c>
      <c r="BE129" s="174" t="s">
        <v>268</v>
      </c>
      <c r="BF129" s="174" t="s">
        <v>339</v>
      </c>
    </row>
    <row r="130" spans="56:58" ht="28.25" customHeight="1">
      <c r="BD130" s="175">
        <v>90</v>
      </c>
      <c r="BE130" s="174" t="s">
        <v>269</v>
      </c>
      <c r="BF130" s="174" t="s">
        <v>340</v>
      </c>
    </row>
    <row r="131" spans="56:58" ht="28.25" customHeight="1">
      <c r="BD131" s="175">
        <v>91</v>
      </c>
      <c r="BE131" s="174" t="s">
        <v>270</v>
      </c>
      <c r="BF131" s="174" t="s">
        <v>341</v>
      </c>
    </row>
    <row r="132" spans="56:58" ht="28.25" customHeight="1">
      <c r="BD132" s="175">
        <v>92</v>
      </c>
      <c r="BE132" s="174" t="s">
        <v>271</v>
      </c>
      <c r="BF132" s="174" t="s">
        <v>342</v>
      </c>
    </row>
    <row r="133" spans="56:58" ht="28.25" customHeight="1">
      <c r="BD133" s="175">
        <v>93</v>
      </c>
      <c r="BE133" s="174" t="s">
        <v>272</v>
      </c>
      <c r="BF133" s="174" t="s">
        <v>343</v>
      </c>
    </row>
    <row r="134" spans="56:58" ht="28.25" customHeight="1">
      <c r="BD134" s="175">
        <v>94</v>
      </c>
      <c r="BE134" s="174" t="s">
        <v>273</v>
      </c>
      <c r="BF134" s="174" t="s">
        <v>344</v>
      </c>
    </row>
    <row r="135" spans="56:58" ht="28.25" customHeight="1">
      <c r="BD135" s="175">
        <v>95</v>
      </c>
      <c r="BE135" s="174" t="s">
        <v>274</v>
      </c>
      <c r="BF135" s="174" t="s">
        <v>345</v>
      </c>
    </row>
    <row r="136" spans="56:58" ht="28.25" customHeight="1">
      <c r="BD136" s="175">
        <v>96</v>
      </c>
      <c r="BE136" s="174" t="s">
        <v>411</v>
      </c>
      <c r="BF136" s="174" t="s">
        <v>379</v>
      </c>
    </row>
    <row r="137" spans="56:58" ht="28.25" customHeight="1">
      <c r="BD137" s="175">
        <v>97</v>
      </c>
      <c r="BE137" s="174" t="s">
        <v>275</v>
      </c>
      <c r="BF137" s="174" t="s">
        <v>346</v>
      </c>
    </row>
    <row r="138" spans="56:58" ht="28.25" customHeight="1">
      <c r="BD138" s="175">
        <v>98</v>
      </c>
      <c r="BE138" s="174" t="s">
        <v>458</v>
      </c>
      <c r="BF138" s="174" t="s">
        <v>459</v>
      </c>
    </row>
    <row r="139" spans="56:58" ht="28.25" customHeight="1">
      <c r="BD139" s="175">
        <v>99</v>
      </c>
      <c r="BE139" s="174" t="s">
        <v>276</v>
      </c>
      <c r="BF139" s="174" t="s">
        <v>347</v>
      </c>
    </row>
    <row r="140" spans="56:58" ht="28.25" customHeight="1">
      <c r="BD140" s="175">
        <v>100</v>
      </c>
      <c r="BE140" s="174" t="s">
        <v>277</v>
      </c>
      <c r="BF140" s="174" t="s">
        <v>348</v>
      </c>
    </row>
    <row r="141" spans="56:58" ht="28.25" customHeight="1">
      <c r="BD141" s="175">
        <v>101</v>
      </c>
      <c r="BE141" s="174" t="s">
        <v>412</v>
      </c>
      <c r="BF141" s="174" t="s">
        <v>380</v>
      </c>
    </row>
    <row r="142" spans="56:58" ht="28.25" customHeight="1">
      <c r="BD142" s="175">
        <v>102</v>
      </c>
      <c r="BE142" s="174" t="s">
        <v>413</v>
      </c>
      <c r="BF142" s="174" t="s">
        <v>381</v>
      </c>
    </row>
    <row r="143" spans="56:58" ht="28.25" customHeight="1">
      <c r="BD143" s="175">
        <v>103</v>
      </c>
      <c r="BE143" s="174" t="s">
        <v>278</v>
      </c>
      <c r="BF143" s="174" t="s">
        <v>349</v>
      </c>
    </row>
    <row r="144" spans="56:58" ht="28.25" customHeight="1">
      <c r="BD144" s="175">
        <v>104</v>
      </c>
      <c r="BE144" s="174" t="s">
        <v>279</v>
      </c>
      <c r="BF144" s="174" t="s">
        <v>350</v>
      </c>
    </row>
    <row r="145" spans="56:58" ht="28.25" customHeight="1">
      <c r="BD145" s="175">
        <v>105</v>
      </c>
      <c r="BE145" s="174"/>
      <c r="BF145" s="174"/>
    </row>
    <row r="146" spans="56:58" ht="28.25" customHeight="1">
      <c r="BD146" s="175">
        <v>106</v>
      </c>
      <c r="BE146" s="174"/>
      <c r="BF146" s="174"/>
    </row>
    <row r="147" spans="56:58" ht="28.25" customHeight="1">
      <c r="BD147" s="175">
        <v>107</v>
      </c>
      <c r="BE147" s="174"/>
      <c r="BF147" s="174"/>
    </row>
    <row r="148" spans="56:58" ht="28.25" customHeight="1">
      <c r="BD148" s="175">
        <v>108</v>
      </c>
      <c r="BE148" s="174"/>
      <c r="BF148" s="174"/>
    </row>
    <row r="149" spans="56:58" ht="28.25" customHeight="1">
      <c r="BD149" s="175">
        <v>109</v>
      </c>
      <c r="BE149" s="174"/>
      <c r="BF149" s="174"/>
    </row>
    <row r="150" spans="56:58" ht="28.25" customHeight="1">
      <c r="BD150" s="175">
        <v>110</v>
      </c>
      <c r="BE150" s="174"/>
      <c r="BF150" s="174"/>
    </row>
    <row r="151" spans="56:58" ht="28.25" customHeight="1"/>
    <row r="152" spans="56:58" ht="28.25" customHeight="1"/>
    <row r="153" spans="56:58" ht="28.25" customHeight="1"/>
    <row r="154" spans="56:58" ht="21.5" customHeight="1"/>
    <row r="155" spans="56:58" ht="21.5" customHeight="1"/>
    <row r="156" spans="56:58" ht="21.5" customHeight="1"/>
    <row r="157" spans="56:58" ht="21.5" customHeight="1"/>
    <row r="158" spans="56:58" ht="21.5" customHeight="1"/>
    <row r="159" spans="56:58" ht="21.5" customHeight="1"/>
    <row r="160" spans="56:58" ht="21.5" customHeight="1"/>
    <row r="161" ht="21.5" customHeight="1"/>
    <row r="162" ht="21.5" customHeight="1"/>
    <row r="163" ht="21.5" customHeight="1"/>
    <row r="164" ht="21.5" customHeight="1"/>
    <row r="165" ht="21.5" customHeight="1"/>
    <row r="166" ht="21.5" customHeight="1"/>
    <row r="167" ht="21.5" customHeight="1"/>
    <row r="168" ht="21.5" customHeight="1"/>
    <row r="169" ht="21.5" customHeight="1"/>
    <row r="170" ht="21.5" customHeight="1"/>
    <row r="171" ht="21.5" customHeight="1"/>
    <row r="172" ht="21.5" customHeight="1"/>
    <row r="173" ht="21.5" customHeight="1"/>
    <row r="174" ht="21.5" customHeight="1"/>
    <row r="175" ht="21.5" customHeight="1"/>
    <row r="176" ht="21.5" customHeight="1"/>
    <row r="177" ht="21.5" customHeight="1"/>
    <row r="178" ht="21.5" customHeight="1"/>
    <row r="179" ht="21.5" customHeight="1"/>
    <row r="180" ht="21.5" customHeight="1"/>
    <row r="181" ht="21.5" customHeight="1"/>
    <row r="182" ht="21.5" customHeight="1"/>
    <row r="183" ht="21.5" customHeight="1"/>
    <row r="184" ht="21.5" customHeight="1"/>
    <row r="185" ht="21.5" customHeight="1"/>
    <row r="186" ht="21.5" customHeight="1"/>
    <row r="187" ht="21.5" customHeight="1"/>
    <row r="188" ht="21.5" customHeight="1"/>
    <row r="189" ht="21.5" customHeight="1"/>
    <row r="190" ht="21.5" customHeight="1"/>
    <row r="191" ht="21.5" customHeight="1"/>
    <row r="192" ht="21.5" customHeight="1"/>
    <row r="193" ht="21.5" customHeight="1"/>
    <row r="194" ht="21.5" customHeight="1"/>
    <row r="195" ht="21.5" customHeight="1"/>
    <row r="196" ht="21.5" customHeight="1"/>
    <row r="197" ht="21.5" customHeight="1"/>
    <row r="198" ht="21.5" customHeight="1"/>
    <row r="199" ht="21.5" customHeight="1"/>
    <row r="200" ht="21.5" customHeight="1"/>
    <row r="201" ht="21.5" customHeight="1"/>
    <row r="202" ht="21.5" customHeight="1"/>
    <row r="203" ht="21.5" customHeight="1"/>
    <row r="204" ht="21.5" customHeight="1"/>
    <row r="205" ht="21.5" customHeight="1"/>
    <row r="206" ht="21.5" customHeight="1"/>
    <row r="207" ht="21.5" customHeight="1"/>
    <row r="208" ht="21.5" customHeight="1"/>
    <row r="209" ht="21.5" customHeight="1"/>
    <row r="210" ht="21.5" customHeight="1"/>
    <row r="211" ht="21.5" customHeight="1"/>
    <row r="212" ht="21.5" customHeight="1"/>
    <row r="213" ht="21.5" customHeight="1"/>
    <row r="214" ht="21.5" customHeight="1"/>
    <row r="215" ht="21.5" customHeight="1"/>
    <row r="216" ht="21.5" customHeight="1"/>
    <row r="217" ht="21.5" customHeight="1"/>
    <row r="218" ht="21.5" customHeight="1"/>
    <row r="219" ht="21.5" customHeight="1"/>
    <row r="220" ht="21.5" customHeight="1"/>
    <row r="221" ht="21.5" customHeight="1"/>
    <row r="222" ht="21.5" customHeight="1"/>
    <row r="223" ht="21.5" customHeight="1"/>
    <row r="224" ht="21.5" customHeight="1"/>
    <row r="225" ht="21.5" customHeight="1"/>
    <row r="226" ht="21.5" customHeight="1"/>
    <row r="227" ht="21.5" customHeight="1"/>
    <row r="228" ht="21.5" customHeight="1"/>
    <row r="229" ht="21.5" customHeight="1"/>
    <row r="230" ht="21.5" customHeight="1"/>
    <row r="231" ht="21.5" customHeight="1"/>
    <row r="232" ht="21.5" customHeight="1"/>
    <row r="233" ht="21.5" customHeight="1"/>
    <row r="234" ht="21.5" customHeight="1"/>
    <row r="235" ht="21.5" customHeight="1"/>
    <row r="236" ht="21.5" customHeight="1"/>
    <row r="237" ht="21.5" customHeight="1"/>
    <row r="238" ht="21.5" customHeight="1"/>
    <row r="239" ht="21.5" customHeight="1"/>
    <row r="240" ht="21.5" customHeight="1"/>
    <row r="241" ht="21.5" customHeight="1"/>
    <row r="242" ht="21.5" customHeight="1"/>
    <row r="243" ht="21.5" customHeight="1"/>
    <row r="244" ht="21.5" customHeight="1"/>
    <row r="245" ht="21.5" customHeight="1"/>
    <row r="246" ht="21.5" customHeight="1"/>
    <row r="247" ht="21.5" customHeight="1"/>
    <row r="248" ht="21.5" customHeight="1"/>
    <row r="249" ht="21.5" customHeight="1"/>
    <row r="250" ht="21.5" customHeight="1"/>
    <row r="251" ht="21.5" customHeight="1"/>
    <row r="252" ht="21.5" customHeight="1"/>
    <row r="253" ht="21.5" customHeight="1"/>
    <row r="254" ht="21.5" customHeight="1"/>
    <row r="255" ht="21.5" customHeight="1"/>
    <row r="256" ht="21.5" customHeight="1"/>
    <row r="257" ht="21.5" customHeight="1"/>
    <row r="258" ht="21.5" customHeight="1"/>
    <row r="259" ht="21.5" customHeight="1"/>
    <row r="260" ht="21.5" customHeight="1"/>
    <row r="261" ht="21.5" customHeight="1"/>
    <row r="262" ht="21.5" customHeight="1"/>
    <row r="263" ht="21.5" customHeight="1"/>
  </sheetData>
  <sheetProtection algorithmName="SHA-512" hashValue="FmXg5CaaKoj+XGG2kI4Xr6Y+Xp+chmiZNhDMrvpKbwvZszUqqsWDLGnnCxGUnrLDzcnBCL7FXyM7UiiosuW7SA==" saltValue="NPBqANI7y/E9c2XhNjeKpA==" spinCount="100000" sheet="1" insertColumns="0" insertRows="0" deleteColumns="0" deleteRows="0"/>
  <mergeCells count="144">
    <mergeCell ref="S18:T18"/>
    <mergeCell ref="S19:T19"/>
    <mergeCell ref="S20:T20"/>
    <mergeCell ref="S21:T21"/>
    <mergeCell ref="S23:T23"/>
    <mergeCell ref="AC9:AQ9"/>
    <mergeCell ref="AM8:AN8"/>
    <mergeCell ref="AP8:AQ8"/>
    <mergeCell ref="Z21:AA21"/>
    <mergeCell ref="AB21:AC21"/>
    <mergeCell ref="Z23:AC23"/>
    <mergeCell ref="Z16:AC16"/>
    <mergeCell ref="W8:AA8"/>
    <mergeCell ref="Z19:AA19"/>
    <mergeCell ref="AB19:AC19"/>
    <mergeCell ref="Z20:AA20"/>
    <mergeCell ref="AB20:AC20"/>
    <mergeCell ref="S17:T17"/>
    <mergeCell ref="AC12:AQ12"/>
    <mergeCell ref="Z17:AC17"/>
    <mergeCell ref="L19:O19"/>
    <mergeCell ref="E37:G37"/>
    <mergeCell ref="L27:O27"/>
    <mergeCell ref="G27:H27"/>
    <mergeCell ref="L23:O23"/>
    <mergeCell ref="E32:F32"/>
    <mergeCell ref="D27:E27"/>
    <mergeCell ref="A37:D37"/>
    <mergeCell ref="B23:C23"/>
    <mergeCell ref="B26:C26"/>
    <mergeCell ref="A33:C33"/>
    <mergeCell ref="B25:C25"/>
    <mergeCell ref="A32:D32"/>
    <mergeCell ref="B27:C27"/>
    <mergeCell ref="I26:J26"/>
    <mergeCell ref="L26:O26"/>
    <mergeCell ref="G23:H23"/>
    <mergeCell ref="N37:P37"/>
    <mergeCell ref="J32:L32"/>
    <mergeCell ref="I27:J27"/>
    <mergeCell ref="I23:K23"/>
    <mergeCell ref="J37:M37"/>
    <mergeCell ref="D25:E25"/>
    <mergeCell ref="G25:H25"/>
    <mergeCell ref="I18:J18"/>
    <mergeCell ref="I17:J17"/>
    <mergeCell ref="L17:O17"/>
    <mergeCell ref="B17:C17"/>
    <mergeCell ref="A12:B12"/>
    <mergeCell ref="D17:E17"/>
    <mergeCell ref="A8:C8"/>
    <mergeCell ref="I11:J11"/>
    <mergeCell ref="A13:B13"/>
    <mergeCell ref="C13:F13"/>
    <mergeCell ref="G13:H13"/>
    <mergeCell ref="G17:H17"/>
    <mergeCell ref="AO1:AQ2"/>
    <mergeCell ref="AE11:AF11"/>
    <mergeCell ref="D7:U7"/>
    <mergeCell ref="D8:U8"/>
    <mergeCell ref="Y13:AB13"/>
    <mergeCell ref="I13:U13"/>
    <mergeCell ref="O11:R11"/>
    <mergeCell ref="D12:F12"/>
    <mergeCell ref="G12:U12"/>
    <mergeCell ref="K11:N11"/>
    <mergeCell ref="AC7:AE7"/>
    <mergeCell ref="W7:AA7"/>
    <mergeCell ref="AM7:AN7"/>
    <mergeCell ref="AC13:AD13"/>
    <mergeCell ref="AE13:AQ13"/>
    <mergeCell ref="W11:X11"/>
    <mergeCell ref="Y11:AA11"/>
    <mergeCell ref="W12:X12"/>
    <mergeCell ref="W13:X13"/>
    <mergeCell ref="AO11:AP11"/>
    <mergeCell ref="AG7:AK7"/>
    <mergeCell ref="Z12:AB12"/>
    <mergeCell ref="AP7:AQ7"/>
    <mergeCell ref="AL1:AN2"/>
    <mergeCell ref="A1:J1"/>
    <mergeCell ref="AG11:AJ11"/>
    <mergeCell ref="AK11:AN11"/>
    <mergeCell ref="G2:J2"/>
    <mergeCell ref="S11:T11"/>
    <mergeCell ref="M1:AH1"/>
    <mergeCell ref="AI1:AK2"/>
    <mergeCell ref="C11:E11"/>
    <mergeCell ref="F11:H11"/>
    <mergeCell ref="A11:B11"/>
    <mergeCell ref="P3:AJ3"/>
    <mergeCell ref="E2:F2"/>
    <mergeCell ref="AB11:AD11"/>
    <mergeCell ref="A2:C2"/>
    <mergeCell ref="M3:O3"/>
    <mergeCell ref="A7:C7"/>
    <mergeCell ref="M32:O32"/>
    <mergeCell ref="L25:O25"/>
    <mergeCell ref="T25:U25"/>
    <mergeCell ref="D23:E23"/>
    <mergeCell ref="V26:W26"/>
    <mergeCell ref="D26:E26"/>
    <mergeCell ref="G26:H26"/>
    <mergeCell ref="V25:W25"/>
    <mergeCell ref="R26:S26"/>
    <mergeCell ref="T26:U26"/>
    <mergeCell ref="R25:S25"/>
    <mergeCell ref="Q32:S32"/>
    <mergeCell ref="T32:V32"/>
    <mergeCell ref="I25:J25"/>
    <mergeCell ref="T37:AQ37"/>
    <mergeCell ref="AO32:AQ32"/>
    <mergeCell ref="T27:U27"/>
    <mergeCell ref="V27:W27"/>
    <mergeCell ref="R27:S27"/>
    <mergeCell ref="AE32:AG32"/>
    <mergeCell ref="AH32:AJ32"/>
    <mergeCell ref="AL32:AN32"/>
    <mergeCell ref="X32:Z32"/>
    <mergeCell ref="AA32:AC32"/>
    <mergeCell ref="Z18:AC18"/>
    <mergeCell ref="B20:C20"/>
    <mergeCell ref="D20:E20"/>
    <mergeCell ref="G20:H20"/>
    <mergeCell ref="B21:C21"/>
    <mergeCell ref="D21:E21"/>
    <mergeCell ref="G21:H21"/>
    <mergeCell ref="B22:C22"/>
    <mergeCell ref="D22:E22"/>
    <mergeCell ref="G22:H22"/>
    <mergeCell ref="I20:J20"/>
    <mergeCell ref="I21:J21"/>
    <mergeCell ref="I22:J22"/>
    <mergeCell ref="L20:O20"/>
    <mergeCell ref="L21:O21"/>
    <mergeCell ref="L22:O22"/>
    <mergeCell ref="D18:E18"/>
    <mergeCell ref="B19:C19"/>
    <mergeCell ref="D19:E19"/>
    <mergeCell ref="G18:H18"/>
    <mergeCell ref="G19:H19"/>
    <mergeCell ref="I19:J19"/>
    <mergeCell ref="L18:O18"/>
    <mergeCell ref="B18:C18"/>
  </mergeCells>
  <phoneticPr fontId="21"/>
  <dataValidations count="11">
    <dataValidation imeMode="off" allowBlank="1" showInputMessage="1" showErrorMessage="1" sqref="N37:P37 E37:G37 AE13:AQ13 Z12:AB12 Y13:AB13 G2 D12:F12 I13:U13 C13:F13 G28 T24:W27 AI26:AL28 AF24:AF26 AA24:AD28 G17:H27 L17:O27 AR16:AT20 Z17:Z21 AA19:AC21" xr:uid="{00000000-0002-0000-0000-000000000000}"/>
    <dataValidation type="list" allowBlank="1" showInputMessage="1" sqref="AV83 BB87" xr:uid="{00000000-0002-0000-0000-000001000000}">
      <formula1>"○義務あり,×義務なし"</formula1>
    </dataValidation>
    <dataValidation type="list" imeMode="off" allowBlank="1" showInputMessage="1" showErrorMessage="1" sqref="U11 AQ11" xr:uid="{00000000-0002-0000-0000-000002000000}">
      <formula1>"男,女"</formula1>
    </dataValidation>
    <dataValidation imeMode="hiragana" allowBlank="1" showInputMessage="1" showErrorMessage="1" sqref="A8 T37:AQ37 AL32 AH32 AA32 AE32 X32 T32 M32 Q32 J32 AO32 AC12:AQ12 G12:U12 Y11:AD11 C11:H11 D8:U8 Z9:AA9 AL34 AH34 AA34 AE34 X34 T34 M34 Q34 J34 AO34" xr:uid="{00000000-0002-0000-0000-000003000000}"/>
    <dataValidation imeMode="halfKatakana" allowBlank="1" showInputMessage="1" showErrorMessage="1" sqref="K11:R11 AG11:AN11" xr:uid="{00000000-0002-0000-0000-000004000000}"/>
    <dataValidation imeMode="off" allowBlank="1" showErrorMessage="1" sqref="V7" xr:uid="{00000000-0002-0000-0000-000005000000}"/>
    <dataValidation imeMode="hiragana" allowBlank="1" showErrorMessage="1" sqref="V8" xr:uid="{00000000-0002-0000-0000-000006000000}"/>
    <dataValidation type="list" allowBlank="1" showInputMessage="1" showErrorMessage="1" sqref="AC7" xr:uid="{00000000-0002-0000-0000-000008000000}">
      <formula1>"第1種,第2種,第5種,第6種"</formula1>
    </dataValidation>
    <dataValidation imeMode="halfAlpha" allowBlank="1" showInputMessage="1" showErrorMessage="1" sqref="AM7:AN7 AP7:AQ7" xr:uid="{00000000-0002-0000-0000-00000A000000}"/>
    <dataValidation type="list" allowBlank="1" showInputMessage="1" showErrorMessage="1" sqref="D7:U7" xr:uid="{00000000-0002-0000-0000-00000B000000}">
      <formula1>$BE$41:$BE$150</formula1>
    </dataValidation>
    <dataValidation type="list" allowBlank="1" showInputMessage="1" showErrorMessage="1" sqref="AG7:AK7" xr:uid="{9CDCB93B-79BA-4E91-B368-702D5DE37FAF}">
      <formula1>$AV$57:$AV$66</formula1>
    </dataValidation>
  </dataValidations>
  <printOptions horizontalCentered="1"/>
  <pageMargins left="0.39370078740157483" right="0.39370078740157483" top="0.98425196850393704" bottom="0.39370078740157483" header="0.78740157480314965" footer="0.31496062992125984"/>
  <pageSetup paperSize="9" scale="65" orientation="landscape" r:id="rId1"/>
  <headerFooter>
    <oddHeader>&amp;L&amp;"ＭＳ ゴシック,標準"&amp;12&amp;D &amp;T&amp;R&amp;"ＭＳ ゴシック,標準"&amp;12&lt; &amp;P/&amp;N &gt;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AV180"/>
  <sheetViews>
    <sheetView view="pageBreakPreview" topLeftCell="K3" zoomScale="80" zoomScaleNormal="58" zoomScaleSheetLayoutView="80" workbookViewId="0">
      <selection activeCell="L10" sqref="L10"/>
    </sheetView>
  </sheetViews>
  <sheetFormatPr baseColWidth="10" defaultColWidth="9" defaultRowHeight="14"/>
  <cols>
    <col min="1" max="2" width="6.83203125" style="1" hidden="1" customWidth="1"/>
    <col min="3" max="3" width="15.83203125" style="1" hidden="1" customWidth="1"/>
    <col min="4" max="4" width="20.83203125" style="1" hidden="1" customWidth="1"/>
    <col min="5" max="6" width="6.83203125" style="1" hidden="1" customWidth="1"/>
    <col min="7" max="7" width="35.83203125" style="1" hidden="1" customWidth="1"/>
    <col min="8" max="8" width="25.83203125" style="1" hidden="1" customWidth="1"/>
    <col min="9" max="9" width="8.83203125" style="107" hidden="1" customWidth="1"/>
    <col min="10" max="10" width="10.83203125" style="1" hidden="1" customWidth="1"/>
    <col min="11" max="11" width="5.83203125" style="1" customWidth="1"/>
    <col min="12" max="13" width="10.6640625" style="1" customWidth="1"/>
    <col min="14" max="15" width="12.6640625" style="1" customWidth="1"/>
    <col min="16" max="16" width="5.6640625" style="1" customWidth="1"/>
    <col min="17" max="17" width="12.83203125" style="123" customWidth="1"/>
    <col min="18" max="18" width="10.83203125" style="1" hidden="1" customWidth="1"/>
    <col min="19" max="19" width="25.83203125" style="1" customWidth="1"/>
    <col min="20" max="20" width="12.6640625" style="1" customWidth="1"/>
    <col min="21" max="21" width="5.6640625" style="1" customWidth="1"/>
    <col min="22" max="22" width="12.6640625" style="1" hidden="1" customWidth="1"/>
    <col min="23" max="23" width="12.6640625" style="1" customWidth="1"/>
    <col min="24" max="30" width="17.1640625" style="103" customWidth="1"/>
    <col min="31" max="32" width="17.1640625" style="103" hidden="1" customWidth="1"/>
    <col min="33" max="35" width="8.6640625" style="1" customWidth="1"/>
    <col min="36" max="38" width="5.6640625" style="1" customWidth="1"/>
    <col min="39" max="39" width="8.6640625" style="1" hidden="1" customWidth="1"/>
    <col min="40" max="45" width="16.6640625" style="1" hidden="1" customWidth="1"/>
    <col min="46" max="72" width="5.6640625" style="1" customWidth="1"/>
    <col min="73" max="16384" width="9" style="1"/>
  </cols>
  <sheetData>
    <row r="1" spans="1:45" s="46" customFormat="1" ht="24" hidden="1" customHeight="1">
      <c r="A1" s="216" t="s">
        <v>41</v>
      </c>
      <c r="B1" s="216" t="s">
        <v>41</v>
      </c>
      <c r="C1" s="216" t="s">
        <v>41</v>
      </c>
      <c r="D1" s="216" t="s">
        <v>41</v>
      </c>
      <c r="E1" s="216" t="s">
        <v>41</v>
      </c>
      <c r="F1" s="216" t="s">
        <v>41</v>
      </c>
      <c r="G1" s="216" t="s">
        <v>41</v>
      </c>
      <c r="H1" s="216" t="s">
        <v>41</v>
      </c>
      <c r="I1" s="216" t="s">
        <v>41</v>
      </c>
      <c r="J1" s="216" t="s">
        <v>41</v>
      </c>
      <c r="K1" s="217" t="s">
        <v>42</v>
      </c>
      <c r="L1" s="217" t="s">
        <v>42</v>
      </c>
      <c r="M1" s="217" t="s">
        <v>42</v>
      </c>
      <c r="N1" s="217" t="s">
        <v>42</v>
      </c>
      <c r="O1" s="217" t="s">
        <v>42</v>
      </c>
      <c r="P1" s="217" t="s">
        <v>42</v>
      </c>
      <c r="Q1" s="217" t="s">
        <v>42</v>
      </c>
      <c r="R1" s="217" t="s">
        <v>47</v>
      </c>
      <c r="S1" s="217" t="s">
        <v>42</v>
      </c>
      <c r="T1" s="217" t="s">
        <v>42</v>
      </c>
      <c r="U1" s="217" t="s">
        <v>42</v>
      </c>
      <c r="V1" s="216" t="s">
        <v>41</v>
      </c>
      <c r="W1" s="217" t="s">
        <v>42</v>
      </c>
      <c r="X1" s="218" t="s">
        <v>43</v>
      </c>
      <c r="Y1" s="218" t="s">
        <v>43</v>
      </c>
      <c r="Z1" s="218" t="s">
        <v>43</v>
      </c>
      <c r="AA1" s="218" t="s">
        <v>43</v>
      </c>
      <c r="AB1" s="218"/>
      <c r="AC1" s="218" t="s">
        <v>43</v>
      </c>
      <c r="AD1" s="218" t="s">
        <v>43</v>
      </c>
      <c r="AE1" s="218" t="s">
        <v>43</v>
      </c>
      <c r="AF1" s="218" t="s">
        <v>43</v>
      </c>
      <c r="AG1" s="218" t="s">
        <v>44</v>
      </c>
      <c r="AH1" s="218" t="s">
        <v>44</v>
      </c>
      <c r="AI1" s="218" t="s">
        <v>44</v>
      </c>
      <c r="AJ1" s="217" t="s">
        <v>42</v>
      </c>
      <c r="AK1" s="217" t="s">
        <v>42</v>
      </c>
      <c r="AL1" s="217" t="s">
        <v>42</v>
      </c>
      <c r="AM1" s="216" t="s">
        <v>41</v>
      </c>
      <c r="AN1" s="216" t="s">
        <v>41</v>
      </c>
      <c r="AO1" s="216" t="s">
        <v>41</v>
      </c>
      <c r="AP1" s="216" t="s">
        <v>41</v>
      </c>
      <c r="AQ1" s="216" t="s">
        <v>41</v>
      </c>
      <c r="AR1" s="216" t="s">
        <v>41</v>
      </c>
      <c r="AS1" s="216" t="s">
        <v>41</v>
      </c>
    </row>
    <row r="2" spans="1:45" s="62" customFormat="1" ht="24" hidden="1" customHeight="1">
      <c r="A2" s="51" t="s">
        <v>175</v>
      </c>
      <c r="B2" s="51" t="s">
        <v>176</v>
      </c>
      <c r="C2" s="51" t="s">
        <v>512</v>
      </c>
      <c r="D2" s="51" t="s">
        <v>513</v>
      </c>
      <c r="E2" s="51" t="s">
        <v>514</v>
      </c>
      <c r="F2" s="51" t="s">
        <v>515</v>
      </c>
      <c r="G2" s="51" t="s">
        <v>516</v>
      </c>
      <c r="H2" s="51" t="s">
        <v>517</v>
      </c>
      <c r="I2" s="51" t="s">
        <v>518</v>
      </c>
      <c r="J2" s="51" t="s">
        <v>519</v>
      </c>
      <c r="K2" s="203" t="s">
        <v>520</v>
      </c>
      <c r="L2" s="203" t="s">
        <v>521</v>
      </c>
      <c r="M2" s="203" t="s">
        <v>522</v>
      </c>
      <c r="N2" s="203" t="s">
        <v>523</v>
      </c>
      <c r="O2" s="203" t="s">
        <v>524</v>
      </c>
      <c r="P2" s="203" t="s">
        <v>525</v>
      </c>
      <c r="Q2" s="203" t="s">
        <v>526</v>
      </c>
      <c r="R2" s="203" t="s">
        <v>527</v>
      </c>
      <c r="S2" s="203" t="s">
        <v>528</v>
      </c>
      <c r="T2" s="203" t="s">
        <v>529</v>
      </c>
      <c r="U2" s="203" t="s">
        <v>530</v>
      </c>
      <c r="V2" s="51" t="s">
        <v>531</v>
      </c>
      <c r="W2" s="203" t="s">
        <v>532</v>
      </c>
      <c r="X2" s="202" t="s">
        <v>533</v>
      </c>
      <c r="Y2" s="202" t="s">
        <v>534</v>
      </c>
      <c r="Z2" s="202" t="s">
        <v>535</v>
      </c>
      <c r="AA2" s="202" t="s">
        <v>536</v>
      </c>
      <c r="AB2" s="202"/>
      <c r="AC2" s="202" t="s">
        <v>93</v>
      </c>
      <c r="AD2" s="202" t="s">
        <v>94</v>
      </c>
      <c r="AE2" s="202" t="s">
        <v>468</v>
      </c>
      <c r="AF2" s="202" t="s">
        <v>469</v>
      </c>
      <c r="AG2" s="202" t="s">
        <v>470</v>
      </c>
      <c r="AH2" s="202" t="s">
        <v>471</v>
      </c>
      <c r="AI2" s="202" t="s">
        <v>472</v>
      </c>
      <c r="AJ2" s="203" t="s">
        <v>537</v>
      </c>
      <c r="AK2" s="203" t="s">
        <v>538</v>
      </c>
      <c r="AL2" s="203" t="s">
        <v>539</v>
      </c>
      <c r="AM2" s="51" t="s">
        <v>540</v>
      </c>
      <c r="AN2" s="51" t="s">
        <v>541</v>
      </c>
      <c r="AO2" s="51" t="s">
        <v>542</v>
      </c>
      <c r="AP2" s="51" t="s">
        <v>543</v>
      </c>
      <c r="AQ2" s="51" t="s">
        <v>544</v>
      </c>
      <c r="AR2" s="51" t="s">
        <v>545</v>
      </c>
      <c r="AS2" s="51" t="s">
        <v>546</v>
      </c>
    </row>
    <row r="3" spans="1:45" s="28" customFormat="1" ht="24" customHeight="1">
      <c r="A3" s="27"/>
      <c r="E3" s="27"/>
      <c r="F3" s="27"/>
      <c r="H3" s="29"/>
      <c r="I3" s="31"/>
      <c r="J3" s="27"/>
      <c r="K3" s="436" t="s">
        <v>931</v>
      </c>
      <c r="L3" s="436"/>
      <c r="M3" s="436"/>
      <c r="N3" s="436"/>
      <c r="O3" s="436"/>
      <c r="P3" s="29"/>
      <c r="Q3" s="116"/>
      <c r="R3" s="198"/>
      <c r="S3" s="27"/>
      <c r="U3" s="88"/>
      <c r="V3" s="88"/>
      <c r="W3" s="88"/>
      <c r="X3" s="437" t="str">
        <f>IF('様式 A-2'!D7="","",'様式 A-2'!D7)</f>
        <v/>
      </c>
      <c r="Y3" s="437"/>
      <c r="Z3" s="437"/>
      <c r="AA3" s="437"/>
      <c r="AB3" s="437"/>
      <c r="AC3" s="437"/>
      <c r="AD3" s="437"/>
      <c r="AE3" s="437"/>
      <c r="AG3" s="31"/>
      <c r="AH3" s="31"/>
      <c r="AI3" s="30" t="s">
        <v>38</v>
      </c>
    </row>
    <row r="4" spans="1:45" s="28" customFormat="1" ht="24" customHeight="1">
      <c r="A4" s="32"/>
      <c r="E4" s="32"/>
      <c r="F4" s="32"/>
      <c r="G4" s="33"/>
      <c r="H4" s="32"/>
      <c r="I4" s="105"/>
      <c r="J4" s="32"/>
      <c r="K4" s="34" t="str">
        <f>'様式 A-2'!AV41</f>
        <v>第51回 全日本ライフセービング選手権大会 南関東予選会</v>
      </c>
      <c r="M4" s="32"/>
      <c r="N4" s="32"/>
      <c r="O4" s="32"/>
      <c r="P4" s="32"/>
      <c r="Q4" s="117"/>
      <c r="R4" s="33"/>
      <c r="S4" s="32"/>
      <c r="X4" s="437" t="str">
        <f>IF('様式 A-2'!D8="","",'様式 A-2'!D8)</f>
        <v/>
      </c>
      <c r="Y4" s="437"/>
      <c r="Z4" s="437"/>
      <c r="AA4" s="437"/>
      <c r="AB4" s="437"/>
      <c r="AC4" s="437"/>
      <c r="AD4" s="437"/>
      <c r="AE4" s="437"/>
      <c r="AG4" s="33"/>
      <c r="AH4" s="33"/>
      <c r="AI4" s="30" t="s">
        <v>560</v>
      </c>
      <c r="AM4" s="170" t="s">
        <v>143</v>
      </c>
    </row>
    <row r="5" spans="1:45" customFormat="1" ht="24" customHeight="1">
      <c r="A5" s="28"/>
      <c r="B5" s="28"/>
      <c r="C5" s="28"/>
      <c r="D5" s="28"/>
      <c r="E5" s="28"/>
      <c r="F5" s="28"/>
      <c r="G5" s="28"/>
      <c r="H5" s="28"/>
      <c r="I5" s="31"/>
      <c r="J5" s="28"/>
      <c r="K5" s="28"/>
      <c r="L5" s="28"/>
      <c r="M5" s="28"/>
      <c r="N5" s="28"/>
      <c r="O5" s="28"/>
      <c r="P5" s="28"/>
      <c r="Q5" s="118"/>
      <c r="R5" s="28"/>
      <c r="S5" s="28"/>
      <c r="T5" s="28"/>
      <c r="U5" s="28"/>
      <c r="V5" s="28"/>
      <c r="W5" s="28"/>
      <c r="X5" s="91"/>
      <c r="Y5" s="91"/>
      <c r="Z5" s="91"/>
      <c r="AA5" s="91"/>
      <c r="AB5" s="91"/>
      <c r="AC5" s="91"/>
      <c r="AD5" s="91"/>
      <c r="AE5" s="91"/>
      <c r="AF5" s="103"/>
      <c r="AG5" s="28"/>
      <c r="AH5" s="28"/>
      <c r="AI5" s="30" t="s">
        <v>589</v>
      </c>
      <c r="AM5" s="280" t="s">
        <v>185</v>
      </c>
    </row>
    <row r="6" spans="1:45" s="28" customFormat="1" ht="24" customHeight="1">
      <c r="A6" s="94"/>
      <c r="B6" s="94"/>
      <c r="C6" s="94"/>
      <c r="D6" s="94"/>
      <c r="E6" s="94"/>
      <c r="F6" s="94"/>
      <c r="G6" s="95"/>
      <c r="H6" s="94"/>
      <c r="I6" s="106"/>
      <c r="J6" s="94"/>
      <c r="K6" s="94"/>
      <c r="L6" s="94"/>
      <c r="M6" s="94"/>
      <c r="N6" s="94"/>
      <c r="O6" s="94"/>
      <c r="P6" s="94"/>
      <c r="Q6" s="119"/>
      <c r="R6" s="95"/>
      <c r="S6" s="94"/>
      <c r="T6" s="94"/>
      <c r="U6" s="158"/>
      <c r="W6" s="198"/>
      <c r="X6" s="157"/>
      <c r="Y6" s="155"/>
      <c r="Z6" s="155"/>
      <c r="AA6" s="155"/>
      <c r="AB6" s="155"/>
      <c r="AC6" s="155"/>
      <c r="AD6" s="155"/>
      <c r="AE6" s="156"/>
      <c r="AF6" s="155"/>
      <c r="AG6" s="95"/>
      <c r="AH6" s="95"/>
      <c r="AI6" s="95"/>
      <c r="AM6" s="281" t="s">
        <v>185</v>
      </c>
    </row>
    <row r="7" spans="1:45" ht="40" customHeight="1">
      <c r="A7" s="35" t="s">
        <v>166</v>
      </c>
      <c r="B7" s="59" t="s">
        <v>31</v>
      </c>
      <c r="C7" s="60" t="s">
        <v>32</v>
      </c>
      <c r="D7" s="60" t="s">
        <v>30</v>
      </c>
      <c r="E7" s="35" t="s">
        <v>500</v>
      </c>
      <c r="F7" s="59" t="s">
        <v>166</v>
      </c>
      <c r="G7" s="60" t="s">
        <v>26</v>
      </c>
      <c r="H7" s="201" t="s">
        <v>510</v>
      </c>
      <c r="I7" s="35" t="s">
        <v>491</v>
      </c>
      <c r="J7" s="35" t="s">
        <v>511</v>
      </c>
      <c r="K7" s="65" t="s">
        <v>90</v>
      </c>
      <c r="L7" s="36" t="s">
        <v>45</v>
      </c>
      <c r="M7" s="37" t="s">
        <v>46</v>
      </c>
      <c r="N7" s="38" t="s">
        <v>167</v>
      </c>
      <c r="O7" s="39" t="s">
        <v>168</v>
      </c>
      <c r="P7" s="229" t="s">
        <v>0</v>
      </c>
      <c r="Q7" s="120" t="s">
        <v>576</v>
      </c>
      <c r="R7" s="41" t="s">
        <v>575</v>
      </c>
      <c r="S7" s="41" t="s">
        <v>445</v>
      </c>
      <c r="T7" s="40" t="s">
        <v>34</v>
      </c>
      <c r="U7" s="42" t="s">
        <v>1</v>
      </c>
      <c r="V7" s="35" t="s">
        <v>444</v>
      </c>
      <c r="W7" s="40" t="s">
        <v>452</v>
      </c>
      <c r="X7" s="240" t="s">
        <v>438</v>
      </c>
      <c r="Y7" s="240" t="s">
        <v>443</v>
      </c>
      <c r="Z7" s="240" t="s">
        <v>442</v>
      </c>
      <c r="AA7" s="240" t="s">
        <v>600</v>
      </c>
      <c r="AB7" s="240" t="s">
        <v>933</v>
      </c>
      <c r="AC7" s="240" t="s">
        <v>440</v>
      </c>
      <c r="AD7" s="240" t="s">
        <v>441</v>
      </c>
      <c r="AE7" s="275"/>
      <c r="AF7" s="115"/>
      <c r="AG7" s="35" t="s">
        <v>28</v>
      </c>
      <c r="AH7" s="35" t="s">
        <v>2</v>
      </c>
      <c r="AI7" s="234" t="s">
        <v>431</v>
      </c>
    </row>
    <row r="8" spans="1:45" s="3" customFormat="1" ht="24" customHeight="1">
      <c r="A8" s="70">
        <v>0</v>
      </c>
      <c r="B8" s="71" t="s">
        <v>141</v>
      </c>
      <c r="C8" s="72" t="str">
        <f>IF(L8="","",TRIM(L8&amp;"　"&amp;M8))</f>
        <v>相模　湾</v>
      </c>
      <c r="D8" s="72" t="str">
        <f>IF(L8="","",ASC(TRIM(N8&amp;" "&amp;O8)))</f>
        <v>ｻｶﾞﾐ ﾜﾝ</v>
      </c>
      <c r="E8" s="70"/>
      <c r="F8" s="70">
        <v>0</v>
      </c>
      <c r="G8" s="181" t="s">
        <v>594</v>
      </c>
      <c r="H8" s="72"/>
      <c r="I8" s="143" t="str">
        <f>IF('様式 A-2'!$AM$3="","",'様式 A-2'!$AM$3)</f>
        <v/>
      </c>
      <c r="J8" s="221"/>
      <c r="K8" s="71" t="s">
        <v>623</v>
      </c>
      <c r="L8" s="148" t="s">
        <v>577</v>
      </c>
      <c r="M8" s="149" t="s">
        <v>578</v>
      </c>
      <c r="N8" s="139" t="s">
        <v>579</v>
      </c>
      <c r="O8" s="140" t="s">
        <v>580</v>
      </c>
      <c r="P8" s="70" t="s">
        <v>37</v>
      </c>
      <c r="Q8" s="141" t="s">
        <v>383</v>
      </c>
      <c r="R8" s="142" t="s">
        <v>562</v>
      </c>
      <c r="S8" s="70" t="s">
        <v>587</v>
      </c>
      <c r="T8" s="143">
        <v>30076</v>
      </c>
      <c r="U8" s="70">
        <f>IF(T8="","",DATEDIF(T8,'様式 A-2'!$G$2,"Y"))</f>
        <v>43</v>
      </c>
      <c r="V8" s="70"/>
      <c r="W8" s="70" t="s">
        <v>586</v>
      </c>
      <c r="X8" s="144"/>
      <c r="Y8" s="144"/>
      <c r="Z8" s="144"/>
      <c r="AA8" s="144"/>
      <c r="AB8" s="144"/>
      <c r="AC8" s="144">
        <v>1</v>
      </c>
      <c r="AD8" s="144">
        <v>1</v>
      </c>
      <c r="AE8" s="274"/>
      <c r="AF8" s="145"/>
      <c r="AG8" s="70">
        <f t="shared" ref="AG8:AG39" si="0">COUNT(X8:AE8)</f>
        <v>2</v>
      </c>
      <c r="AH8" s="70">
        <f t="shared" ref="AH8:AH39" si="1">IF(AG8&lt;=$AN$154,AG8,$AN$154)</f>
        <v>2</v>
      </c>
      <c r="AI8" s="235">
        <f t="shared" ref="AI8:AI39" si="2">IF(AG8&lt;=$AN$154,0,AG8-$AN$154)</f>
        <v>0</v>
      </c>
    </row>
    <row r="9" spans="1:45" s="3" customFormat="1" ht="24" customHeight="1">
      <c r="A9" s="70">
        <v>0</v>
      </c>
      <c r="B9" s="71" t="s">
        <v>141</v>
      </c>
      <c r="C9" s="72" t="str">
        <f>IF(L9="","",TRIM(L9&amp;"　"&amp;M9))</f>
        <v>三浦　海</v>
      </c>
      <c r="D9" s="72" t="str">
        <f t="shared" ref="D9:D112" si="3">IF(L9="","",ASC(TRIM(N9&amp;" "&amp;O9)))</f>
        <v>ﾐｳﾗ ｶｲ</v>
      </c>
      <c r="E9" s="70"/>
      <c r="F9" s="70">
        <v>0</v>
      </c>
      <c r="G9" s="181" t="s">
        <v>594</v>
      </c>
      <c r="H9" s="72"/>
      <c r="I9" s="143" t="str">
        <f>IF('様式 A-2'!$AM$3="","",'様式 A-2'!$AM$3)</f>
        <v/>
      </c>
      <c r="J9" s="221"/>
      <c r="K9" s="71" t="s">
        <v>623</v>
      </c>
      <c r="L9" s="148" t="s">
        <v>926</v>
      </c>
      <c r="M9" s="149" t="s">
        <v>927</v>
      </c>
      <c r="N9" s="139" t="s">
        <v>928</v>
      </c>
      <c r="O9" s="140" t="s">
        <v>929</v>
      </c>
      <c r="P9" s="70" t="s">
        <v>37</v>
      </c>
      <c r="Q9" s="141" t="s">
        <v>384</v>
      </c>
      <c r="R9" s="142" t="s">
        <v>562</v>
      </c>
      <c r="S9" s="70" t="s">
        <v>588</v>
      </c>
      <c r="T9" s="143">
        <v>39694</v>
      </c>
      <c r="U9" s="70">
        <f>IF(T9="","",DATEDIF(T9,'様式 A-2'!$G$2,"Y"))</f>
        <v>17</v>
      </c>
      <c r="V9" s="70"/>
      <c r="W9" s="70" t="s">
        <v>586</v>
      </c>
      <c r="X9" s="144">
        <v>1</v>
      </c>
      <c r="Y9" s="144">
        <v>1</v>
      </c>
      <c r="Z9" s="144">
        <v>1</v>
      </c>
      <c r="AA9" s="144">
        <v>1</v>
      </c>
      <c r="AB9" s="144"/>
      <c r="AC9" s="144"/>
      <c r="AD9" s="144"/>
      <c r="AE9" s="274"/>
      <c r="AF9" s="145"/>
      <c r="AG9" s="70">
        <f t="shared" si="0"/>
        <v>4</v>
      </c>
      <c r="AH9" s="70">
        <f t="shared" si="1"/>
        <v>3</v>
      </c>
      <c r="AI9" s="235">
        <f t="shared" si="2"/>
        <v>1</v>
      </c>
    </row>
    <row r="10" spans="1:45" ht="24" customHeight="1">
      <c r="A10" s="17" t="str">
        <f>IF('様式 A-2'!$AL$1="","",'様式 A-2'!$AL$1)</f>
        <v/>
      </c>
      <c r="B10" s="43"/>
      <c r="C10" s="44" t="str">
        <f t="shared" ref="C10:C113" si="4">IF(L10="","",TRIM(L10&amp;"　"&amp;M10))</f>
        <v/>
      </c>
      <c r="D10" s="44" t="str">
        <f t="shared" si="3"/>
        <v/>
      </c>
      <c r="E10" s="17"/>
      <c r="F10" s="17" t="str">
        <f>IF('様式 A-2'!$AL$1="","",'様式 A-2'!$AL$1)</f>
        <v/>
      </c>
      <c r="G10" s="44" t="str">
        <f>IF(L10="","",IF('様式 A-2'!$D$7&lt;&gt;"",'様式 A-2'!$D$7,'様式 A-2'!$D$8))</f>
        <v/>
      </c>
      <c r="H10" s="44"/>
      <c r="I10" s="17" t="str">
        <f>IF('様式 A-2'!$AM$3="","",'様式 A-2'!$AM$3)</f>
        <v/>
      </c>
      <c r="J10" s="220" t="str">
        <f>IF(L10="","",'様式 WA-2（集計作業用）'!$C$7)</f>
        <v/>
      </c>
      <c r="K10" s="43" t="s">
        <v>624</v>
      </c>
      <c r="L10" s="25"/>
      <c r="M10" s="26"/>
      <c r="N10" s="25"/>
      <c r="O10" s="26"/>
      <c r="P10" s="160"/>
      <c r="Q10" s="121"/>
      <c r="R10" s="21" t="s">
        <v>562</v>
      </c>
      <c r="S10" s="160"/>
      <c r="T10" s="16"/>
      <c r="U10" s="17" t="str">
        <f>IF(T10="","",DATEDIF(T10,'様式 A-2'!$G$2,"Y"))</f>
        <v/>
      </c>
      <c r="V10" s="160"/>
      <c r="W10" s="160"/>
      <c r="X10" s="99"/>
      <c r="Y10" s="99"/>
      <c r="Z10" s="99"/>
      <c r="AA10" s="99"/>
      <c r="AB10" s="99"/>
      <c r="AC10" s="99"/>
      <c r="AD10" s="99"/>
      <c r="AE10" s="99"/>
      <c r="AF10" s="279"/>
      <c r="AG10" s="17">
        <f t="shared" si="0"/>
        <v>0</v>
      </c>
      <c r="AH10" s="45">
        <f t="shared" si="1"/>
        <v>0</v>
      </c>
      <c r="AI10" s="236">
        <f t="shared" si="2"/>
        <v>0</v>
      </c>
    </row>
    <row r="11" spans="1:45" ht="24" customHeight="1">
      <c r="A11" s="17" t="str">
        <f>IF('様式 A-2'!$AL$1="","",'様式 A-2'!$AL$1)</f>
        <v/>
      </c>
      <c r="B11" s="43"/>
      <c r="C11" s="44" t="str">
        <f t="shared" si="4"/>
        <v/>
      </c>
      <c r="D11" s="44" t="str">
        <f t="shared" si="3"/>
        <v/>
      </c>
      <c r="E11" s="17"/>
      <c r="F11" s="17" t="str">
        <f>IF('様式 A-2'!$AL$1="","",'様式 A-2'!$AL$1)</f>
        <v/>
      </c>
      <c r="G11" s="44" t="str">
        <f>IF(L11="","",IF('様式 A-2'!$D$7&lt;&gt;"",'様式 A-2'!$D$7,'様式 A-2'!$D$8))</f>
        <v/>
      </c>
      <c r="H11" s="44"/>
      <c r="I11" s="17" t="str">
        <f>IF('様式 A-2'!$AM$3="","",'様式 A-2'!$AM$3)</f>
        <v/>
      </c>
      <c r="J11" s="220" t="str">
        <f>IF(L11="","",'様式 WA-2（集計作業用）'!$C$7)</f>
        <v/>
      </c>
      <c r="K11" s="43" t="s">
        <v>625</v>
      </c>
      <c r="L11" s="25"/>
      <c r="M11" s="26"/>
      <c r="N11" s="25"/>
      <c r="O11" s="26"/>
      <c r="P11" s="160"/>
      <c r="Q11" s="121"/>
      <c r="R11" s="21"/>
      <c r="S11" s="160"/>
      <c r="T11" s="16"/>
      <c r="U11" s="17" t="str">
        <f>IF(T11="","",DATEDIF(T11,'様式 A-2'!$G$2,"Y"))</f>
        <v/>
      </c>
      <c r="V11" s="160"/>
      <c r="W11" s="160"/>
      <c r="X11" s="99"/>
      <c r="Y11" s="99"/>
      <c r="Z11" s="99"/>
      <c r="AA11" s="99"/>
      <c r="AB11" s="99"/>
      <c r="AC11" s="99"/>
      <c r="AD11" s="99"/>
      <c r="AE11" s="99"/>
      <c r="AF11" s="279"/>
      <c r="AG11" s="17">
        <f t="shared" si="0"/>
        <v>0</v>
      </c>
      <c r="AH11" s="45">
        <f t="shared" si="1"/>
        <v>0</v>
      </c>
      <c r="AI11" s="236">
        <f t="shared" si="2"/>
        <v>0</v>
      </c>
    </row>
    <row r="12" spans="1:45" ht="24" customHeight="1">
      <c r="A12" s="17" t="str">
        <f>IF('様式 A-2'!$AL$1="","",'様式 A-2'!$AL$1)</f>
        <v/>
      </c>
      <c r="B12" s="43"/>
      <c r="C12" s="44" t="str">
        <f t="shared" si="4"/>
        <v/>
      </c>
      <c r="D12" s="44" t="str">
        <f t="shared" si="3"/>
        <v/>
      </c>
      <c r="E12" s="17"/>
      <c r="F12" s="17" t="str">
        <f>IF('様式 A-2'!$AL$1="","",'様式 A-2'!$AL$1)</f>
        <v/>
      </c>
      <c r="G12" s="44" t="str">
        <f>IF(L12="","",IF('様式 A-2'!$D$7&lt;&gt;"",'様式 A-2'!$D$7,'様式 A-2'!$D$8))</f>
        <v/>
      </c>
      <c r="H12" s="44"/>
      <c r="I12" s="17" t="str">
        <f>IF('様式 A-2'!$AM$3="","",'様式 A-2'!$AM$3)</f>
        <v/>
      </c>
      <c r="J12" s="220" t="str">
        <f>IF(L12="","",'様式 WA-2（集計作業用）'!$C$7)</f>
        <v/>
      </c>
      <c r="K12" s="43" t="s">
        <v>626</v>
      </c>
      <c r="L12" s="25"/>
      <c r="M12" s="26"/>
      <c r="N12" s="25"/>
      <c r="O12" s="26"/>
      <c r="P12" s="160"/>
      <c r="Q12" s="121"/>
      <c r="R12" s="21"/>
      <c r="S12" s="160"/>
      <c r="T12" s="16"/>
      <c r="U12" s="17" t="str">
        <f>IF(T12="","",DATEDIF(T12,'様式 A-2'!$G$2,"Y"))</f>
        <v/>
      </c>
      <c r="V12" s="160"/>
      <c r="W12" s="160"/>
      <c r="X12" s="99"/>
      <c r="Y12" s="99"/>
      <c r="Z12" s="99"/>
      <c r="AA12" s="99"/>
      <c r="AB12" s="99"/>
      <c r="AC12" s="99"/>
      <c r="AD12" s="99"/>
      <c r="AE12" s="99"/>
      <c r="AF12" s="279"/>
      <c r="AG12" s="17">
        <f t="shared" si="0"/>
        <v>0</v>
      </c>
      <c r="AH12" s="45">
        <f t="shared" si="1"/>
        <v>0</v>
      </c>
      <c r="AI12" s="236">
        <f t="shared" si="2"/>
        <v>0</v>
      </c>
    </row>
    <row r="13" spans="1:45" ht="24" customHeight="1">
      <c r="A13" s="17" t="str">
        <f>IF('様式 A-2'!$AL$1="","",'様式 A-2'!$AL$1)</f>
        <v/>
      </c>
      <c r="B13" s="43"/>
      <c r="C13" s="44" t="str">
        <f t="shared" si="4"/>
        <v/>
      </c>
      <c r="D13" s="44" t="str">
        <f t="shared" si="3"/>
        <v/>
      </c>
      <c r="E13" s="17"/>
      <c r="F13" s="17" t="str">
        <f>IF('様式 A-2'!$AL$1="","",'様式 A-2'!$AL$1)</f>
        <v/>
      </c>
      <c r="G13" s="44" t="str">
        <f>IF(L13="","",IF('様式 A-2'!$D$7&lt;&gt;"",'様式 A-2'!$D$7,'様式 A-2'!$D$8))</f>
        <v/>
      </c>
      <c r="H13" s="44"/>
      <c r="I13" s="17" t="str">
        <f>IF('様式 A-2'!$AM$3="","",'様式 A-2'!$AM$3)</f>
        <v/>
      </c>
      <c r="J13" s="220" t="str">
        <f>IF(L13="","",'様式 WA-2（集計作業用）'!$C$7)</f>
        <v/>
      </c>
      <c r="K13" s="43" t="s">
        <v>627</v>
      </c>
      <c r="L13" s="25"/>
      <c r="M13" s="26"/>
      <c r="N13" s="25"/>
      <c r="O13" s="26"/>
      <c r="P13" s="160"/>
      <c r="Q13" s="121"/>
      <c r="R13" s="21"/>
      <c r="S13" s="160"/>
      <c r="T13" s="16"/>
      <c r="U13" s="17" t="str">
        <f>IF(T13="","",DATEDIF(T13,'様式 A-2'!$G$2,"Y"))</f>
        <v/>
      </c>
      <c r="V13" s="160"/>
      <c r="W13" s="160"/>
      <c r="X13" s="99"/>
      <c r="Y13" s="99"/>
      <c r="Z13" s="99"/>
      <c r="AA13" s="99"/>
      <c r="AB13" s="99"/>
      <c r="AC13" s="99"/>
      <c r="AD13" s="99"/>
      <c r="AE13" s="99"/>
      <c r="AF13" s="279"/>
      <c r="AG13" s="17">
        <f t="shared" si="0"/>
        <v>0</v>
      </c>
      <c r="AH13" s="45">
        <f t="shared" si="1"/>
        <v>0</v>
      </c>
      <c r="AI13" s="236">
        <f t="shared" si="2"/>
        <v>0</v>
      </c>
    </row>
    <row r="14" spans="1:45" ht="24" customHeight="1">
      <c r="A14" s="17" t="str">
        <f>IF('様式 A-2'!$AL$1="","",'様式 A-2'!$AL$1)</f>
        <v/>
      </c>
      <c r="B14" s="43"/>
      <c r="C14" s="44" t="str">
        <f t="shared" si="4"/>
        <v/>
      </c>
      <c r="D14" s="44" t="str">
        <f t="shared" si="3"/>
        <v/>
      </c>
      <c r="E14" s="17"/>
      <c r="F14" s="17" t="str">
        <f>IF('様式 A-2'!$AL$1="","",'様式 A-2'!$AL$1)</f>
        <v/>
      </c>
      <c r="G14" s="44" t="str">
        <f>IF(L14="","",IF('様式 A-2'!$D$7&lt;&gt;"",'様式 A-2'!$D$7,'様式 A-2'!$D$8))</f>
        <v/>
      </c>
      <c r="H14" s="44"/>
      <c r="I14" s="17" t="str">
        <f>IF('様式 A-2'!$AM$3="","",'様式 A-2'!$AM$3)</f>
        <v/>
      </c>
      <c r="J14" s="220" t="str">
        <f>IF(L14="","",'様式 WA-2（集計作業用）'!$C$7)</f>
        <v/>
      </c>
      <c r="K14" s="43" t="s">
        <v>628</v>
      </c>
      <c r="L14" s="25"/>
      <c r="M14" s="26"/>
      <c r="N14" s="25"/>
      <c r="O14" s="26"/>
      <c r="P14" s="160"/>
      <c r="Q14" s="121"/>
      <c r="R14" s="21"/>
      <c r="S14" s="160"/>
      <c r="T14" s="16"/>
      <c r="U14" s="17" t="str">
        <f>IF(T14="","",DATEDIF(T14,'様式 A-2'!$G$2,"Y"))</f>
        <v/>
      </c>
      <c r="V14" s="160"/>
      <c r="W14" s="160"/>
      <c r="X14" s="99"/>
      <c r="Y14" s="99"/>
      <c r="Z14" s="99"/>
      <c r="AA14" s="99"/>
      <c r="AB14" s="99"/>
      <c r="AC14" s="99"/>
      <c r="AD14" s="99"/>
      <c r="AE14" s="99"/>
      <c r="AF14" s="279"/>
      <c r="AG14" s="17">
        <f t="shared" si="0"/>
        <v>0</v>
      </c>
      <c r="AH14" s="45">
        <f t="shared" si="1"/>
        <v>0</v>
      </c>
      <c r="AI14" s="236">
        <f t="shared" si="2"/>
        <v>0</v>
      </c>
    </row>
    <row r="15" spans="1:45" ht="24" customHeight="1">
      <c r="A15" s="17" t="str">
        <f>IF('様式 A-2'!$AL$1="","",'様式 A-2'!$AL$1)</f>
        <v/>
      </c>
      <c r="B15" s="43"/>
      <c r="C15" s="44" t="str">
        <f t="shared" si="4"/>
        <v/>
      </c>
      <c r="D15" s="44" t="str">
        <f t="shared" si="3"/>
        <v/>
      </c>
      <c r="E15" s="17"/>
      <c r="F15" s="17" t="str">
        <f>IF('様式 A-2'!$AL$1="","",'様式 A-2'!$AL$1)</f>
        <v/>
      </c>
      <c r="G15" s="44" t="str">
        <f>IF(L15="","",IF('様式 A-2'!$D$7&lt;&gt;"",'様式 A-2'!$D$7,'様式 A-2'!$D$8))</f>
        <v/>
      </c>
      <c r="H15" s="44"/>
      <c r="I15" s="17" t="str">
        <f>IF('様式 A-2'!$AM$3="","",'様式 A-2'!$AM$3)</f>
        <v/>
      </c>
      <c r="J15" s="220" t="str">
        <f>IF(L15="","",'様式 WA-2（集計作業用）'!$C$7)</f>
        <v/>
      </c>
      <c r="K15" s="43" t="s">
        <v>629</v>
      </c>
      <c r="L15" s="25"/>
      <c r="M15" s="26"/>
      <c r="N15" s="25"/>
      <c r="O15" s="26"/>
      <c r="P15" s="160"/>
      <c r="Q15" s="121"/>
      <c r="R15" s="21"/>
      <c r="S15" s="160"/>
      <c r="T15" s="16"/>
      <c r="U15" s="17" t="str">
        <f>IF(T15="","",DATEDIF(T15,'様式 A-2'!$G$2,"Y"))</f>
        <v/>
      </c>
      <c r="V15" s="160"/>
      <c r="W15" s="160"/>
      <c r="X15" s="99"/>
      <c r="Y15" s="99"/>
      <c r="Z15" s="99"/>
      <c r="AA15" s="99"/>
      <c r="AB15" s="99"/>
      <c r="AC15" s="99"/>
      <c r="AD15" s="99"/>
      <c r="AE15" s="99"/>
      <c r="AF15" s="279"/>
      <c r="AG15" s="17">
        <f t="shared" si="0"/>
        <v>0</v>
      </c>
      <c r="AH15" s="45">
        <f t="shared" si="1"/>
        <v>0</v>
      </c>
      <c r="AI15" s="236">
        <f t="shared" si="2"/>
        <v>0</v>
      </c>
    </row>
    <row r="16" spans="1:45" ht="24" customHeight="1">
      <c r="A16" s="17" t="str">
        <f>IF('様式 A-2'!$AL$1="","",'様式 A-2'!$AL$1)</f>
        <v/>
      </c>
      <c r="B16" s="43"/>
      <c r="C16" s="44" t="str">
        <f t="shared" si="4"/>
        <v/>
      </c>
      <c r="D16" s="44" t="str">
        <f t="shared" si="3"/>
        <v/>
      </c>
      <c r="E16" s="17"/>
      <c r="F16" s="17" t="str">
        <f>IF('様式 A-2'!$AL$1="","",'様式 A-2'!$AL$1)</f>
        <v/>
      </c>
      <c r="G16" s="44" t="str">
        <f>IF(L16="","",IF('様式 A-2'!$D$7&lt;&gt;"",'様式 A-2'!$D$7,'様式 A-2'!$D$8))</f>
        <v/>
      </c>
      <c r="H16" s="44"/>
      <c r="I16" s="17" t="str">
        <f>IF('様式 A-2'!$AM$3="","",'様式 A-2'!$AM$3)</f>
        <v/>
      </c>
      <c r="J16" s="220" t="str">
        <f>IF(L16="","",'様式 WA-2（集計作業用）'!$C$7)</f>
        <v/>
      </c>
      <c r="K16" s="43" t="s">
        <v>630</v>
      </c>
      <c r="L16" s="25"/>
      <c r="M16" s="26"/>
      <c r="N16" s="25"/>
      <c r="O16" s="26"/>
      <c r="P16" s="160"/>
      <c r="Q16" s="121"/>
      <c r="R16" s="21"/>
      <c r="S16" s="160"/>
      <c r="T16" s="16"/>
      <c r="U16" s="17" t="str">
        <f>IF(T16="","",DATEDIF(T16,'様式 A-2'!$G$2,"Y"))</f>
        <v/>
      </c>
      <c r="V16" s="160"/>
      <c r="W16" s="160"/>
      <c r="X16" s="99"/>
      <c r="Y16" s="99"/>
      <c r="Z16" s="99"/>
      <c r="AA16" s="99"/>
      <c r="AB16" s="99"/>
      <c r="AC16" s="99"/>
      <c r="AD16" s="99"/>
      <c r="AE16" s="99"/>
      <c r="AF16" s="279"/>
      <c r="AG16" s="17">
        <f t="shared" si="0"/>
        <v>0</v>
      </c>
      <c r="AH16" s="45">
        <f t="shared" si="1"/>
        <v>0</v>
      </c>
      <c r="AI16" s="236">
        <f t="shared" si="2"/>
        <v>0</v>
      </c>
    </row>
    <row r="17" spans="1:35" ht="24" customHeight="1">
      <c r="A17" s="17" t="str">
        <f>IF('様式 A-2'!$AL$1="","",'様式 A-2'!$AL$1)</f>
        <v/>
      </c>
      <c r="B17" s="43"/>
      <c r="C17" s="44" t="str">
        <f t="shared" si="4"/>
        <v/>
      </c>
      <c r="D17" s="44" t="str">
        <f t="shared" si="3"/>
        <v/>
      </c>
      <c r="E17" s="17"/>
      <c r="F17" s="17" t="str">
        <f>IF('様式 A-2'!$AL$1="","",'様式 A-2'!$AL$1)</f>
        <v/>
      </c>
      <c r="G17" s="44" t="str">
        <f>IF(L17="","",IF('様式 A-2'!$D$7&lt;&gt;"",'様式 A-2'!$D$7,'様式 A-2'!$D$8))</f>
        <v/>
      </c>
      <c r="H17" s="44"/>
      <c r="I17" s="17" t="str">
        <f>IF('様式 A-2'!$AM$3="","",'様式 A-2'!$AM$3)</f>
        <v/>
      </c>
      <c r="J17" s="220" t="str">
        <f>IF(L17="","",'様式 WA-2（集計作業用）'!$C$7)</f>
        <v/>
      </c>
      <c r="K17" s="43" t="s">
        <v>631</v>
      </c>
      <c r="L17" s="25"/>
      <c r="M17" s="26"/>
      <c r="N17" s="25"/>
      <c r="O17" s="26"/>
      <c r="P17" s="160"/>
      <c r="Q17" s="121"/>
      <c r="R17" s="21"/>
      <c r="S17" s="160"/>
      <c r="T17" s="16"/>
      <c r="U17" s="17" t="str">
        <f>IF(T17="","",DATEDIF(T17,'様式 A-2'!$G$2,"Y"))</f>
        <v/>
      </c>
      <c r="V17" s="160"/>
      <c r="W17" s="160"/>
      <c r="X17" s="99"/>
      <c r="Y17" s="99"/>
      <c r="Z17" s="99"/>
      <c r="AA17" s="99"/>
      <c r="AB17" s="99"/>
      <c r="AC17" s="99"/>
      <c r="AD17" s="99"/>
      <c r="AE17" s="99"/>
      <c r="AF17" s="279"/>
      <c r="AG17" s="17">
        <f t="shared" si="0"/>
        <v>0</v>
      </c>
      <c r="AH17" s="45">
        <f t="shared" si="1"/>
        <v>0</v>
      </c>
      <c r="AI17" s="236">
        <f t="shared" si="2"/>
        <v>0</v>
      </c>
    </row>
    <row r="18" spans="1:35" ht="24" customHeight="1">
      <c r="A18" s="17" t="str">
        <f>IF('様式 A-2'!$AL$1="","",'様式 A-2'!$AL$1)</f>
        <v/>
      </c>
      <c r="B18" s="43"/>
      <c r="C18" s="44" t="str">
        <f t="shared" si="4"/>
        <v/>
      </c>
      <c r="D18" s="44" t="str">
        <f t="shared" si="3"/>
        <v/>
      </c>
      <c r="E18" s="17"/>
      <c r="F18" s="17" t="str">
        <f>IF('様式 A-2'!$AL$1="","",'様式 A-2'!$AL$1)</f>
        <v/>
      </c>
      <c r="G18" s="44" t="str">
        <f>IF(L18="","",IF('様式 A-2'!$D$7&lt;&gt;"",'様式 A-2'!$D$7,'様式 A-2'!$D$8))</f>
        <v/>
      </c>
      <c r="H18" s="44"/>
      <c r="I18" s="17" t="str">
        <f>IF('様式 A-2'!$AM$3="","",'様式 A-2'!$AM$3)</f>
        <v/>
      </c>
      <c r="J18" s="220" t="str">
        <f>IF(L18="","",'様式 WA-2（集計作業用）'!$C$7)</f>
        <v/>
      </c>
      <c r="K18" s="43" t="s">
        <v>632</v>
      </c>
      <c r="L18" s="25"/>
      <c r="M18" s="26"/>
      <c r="N18" s="25"/>
      <c r="O18" s="26"/>
      <c r="P18" s="160"/>
      <c r="Q18" s="121"/>
      <c r="R18" s="21"/>
      <c r="S18" s="160"/>
      <c r="T18" s="16"/>
      <c r="U18" s="17" t="str">
        <f>IF(T18="","",DATEDIF(T18,'様式 A-2'!$G$2,"Y"))</f>
        <v/>
      </c>
      <c r="V18" s="160"/>
      <c r="W18" s="160"/>
      <c r="X18" s="99"/>
      <c r="Y18" s="99"/>
      <c r="Z18" s="99"/>
      <c r="AA18" s="99"/>
      <c r="AB18" s="99"/>
      <c r="AC18" s="99"/>
      <c r="AD18" s="99"/>
      <c r="AE18" s="99"/>
      <c r="AF18" s="279"/>
      <c r="AG18" s="17">
        <f t="shared" si="0"/>
        <v>0</v>
      </c>
      <c r="AH18" s="45">
        <f t="shared" si="1"/>
        <v>0</v>
      </c>
      <c r="AI18" s="236">
        <f t="shared" si="2"/>
        <v>0</v>
      </c>
    </row>
    <row r="19" spans="1:35" ht="24" customHeight="1">
      <c r="A19" s="17" t="str">
        <f>IF('様式 A-2'!$AL$1="","",'様式 A-2'!$AL$1)</f>
        <v/>
      </c>
      <c r="B19" s="43"/>
      <c r="C19" s="44" t="str">
        <f t="shared" si="4"/>
        <v/>
      </c>
      <c r="D19" s="44" t="str">
        <f t="shared" si="3"/>
        <v/>
      </c>
      <c r="E19" s="17"/>
      <c r="F19" s="17" t="str">
        <f>IF('様式 A-2'!$AL$1="","",'様式 A-2'!$AL$1)</f>
        <v/>
      </c>
      <c r="G19" s="44" t="str">
        <f>IF(L19="","",IF('様式 A-2'!$D$7&lt;&gt;"",'様式 A-2'!$D$7,'様式 A-2'!$D$8))</f>
        <v/>
      </c>
      <c r="H19" s="44"/>
      <c r="I19" s="17" t="str">
        <f>IF('様式 A-2'!$AM$3="","",'様式 A-2'!$AM$3)</f>
        <v/>
      </c>
      <c r="J19" s="220" t="str">
        <f>IF(L19="","",'様式 WA-2（集計作業用）'!$C$7)</f>
        <v/>
      </c>
      <c r="K19" s="43" t="s">
        <v>633</v>
      </c>
      <c r="L19" s="25"/>
      <c r="M19" s="26"/>
      <c r="N19" s="25"/>
      <c r="O19" s="26"/>
      <c r="P19" s="160"/>
      <c r="Q19" s="121"/>
      <c r="R19" s="21"/>
      <c r="S19" s="160"/>
      <c r="T19" s="16"/>
      <c r="U19" s="17" t="str">
        <f>IF(T19="","",DATEDIF(T19,'様式 A-2'!$G$2,"Y"))</f>
        <v/>
      </c>
      <c r="V19" s="160"/>
      <c r="W19" s="160"/>
      <c r="X19" s="99"/>
      <c r="Y19" s="99"/>
      <c r="Z19" s="99"/>
      <c r="AA19" s="99"/>
      <c r="AB19" s="99"/>
      <c r="AC19" s="99"/>
      <c r="AD19" s="99"/>
      <c r="AE19" s="99"/>
      <c r="AF19" s="279"/>
      <c r="AG19" s="17">
        <f t="shared" si="0"/>
        <v>0</v>
      </c>
      <c r="AH19" s="45">
        <f t="shared" si="1"/>
        <v>0</v>
      </c>
      <c r="AI19" s="236">
        <f t="shared" si="2"/>
        <v>0</v>
      </c>
    </row>
    <row r="20" spans="1:35" ht="24" customHeight="1">
      <c r="A20" s="17" t="str">
        <f>IF('様式 A-2'!$AL$1="","",'様式 A-2'!$AL$1)</f>
        <v/>
      </c>
      <c r="B20" s="43"/>
      <c r="C20" s="44" t="str">
        <f t="shared" si="4"/>
        <v/>
      </c>
      <c r="D20" s="44" t="str">
        <f t="shared" si="3"/>
        <v/>
      </c>
      <c r="E20" s="17"/>
      <c r="F20" s="17" t="str">
        <f>IF('様式 A-2'!$AL$1="","",'様式 A-2'!$AL$1)</f>
        <v/>
      </c>
      <c r="G20" s="44" t="str">
        <f>IF(L20="","",IF('様式 A-2'!$D$7&lt;&gt;"",'様式 A-2'!$D$7,'様式 A-2'!$D$8))</f>
        <v/>
      </c>
      <c r="H20" s="44"/>
      <c r="I20" s="17" t="str">
        <f>IF('様式 A-2'!$AM$3="","",'様式 A-2'!$AM$3)</f>
        <v/>
      </c>
      <c r="J20" s="220" t="str">
        <f>IF(L20="","",'様式 WA-2（集計作業用）'!$C$7)</f>
        <v/>
      </c>
      <c r="K20" s="43" t="s">
        <v>634</v>
      </c>
      <c r="L20" s="25"/>
      <c r="M20" s="26"/>
      <c r="N20" s="25"/>
      <c r="O20" s="26"/>
      <c r="P20" s="160"/>
      <c r="Q20" s="121"/>
      <c r="R20" s="21"/>
      <c r="S20" s="160"/>
      <c r="T20" s="16"/>
      <c r="U20" s="17" t="str">
        <f>IF(T20="","",DATEDIF(T20,'様式 A-2'!$G$2,"Y"))</f>
        <v/>
      </c>
      <c r="V20" s="160"/>
      <c r="W20" s="160"/>
      <c r="X20" s="99"/>
      <c r="Y20" s="99"/>
      <c r="Z20" s="99"/>
      <c r="AA20" s="99"/>
      <c r="AB20" s="99"/>
      <c r="AC20" s="99"/>
      <c r="AD20" s="99"/>
      <c r="AE20" s="99"/>
      <c r="AF20" s="279"/>
      <c r="AG20" s="17">
        <f t="shared" si="0"/>
        <v>0</v>
      </c>
      <c r="AH20" s="45">
        <f t="shared" si="1"/>
        <v>0</v>
      </c>
      <c r="AI20" s="236">
        <f t="shared" si="2"/>
        <v>0</v>
      </c>
    </row>
    <row r="21" spans="1:35" ht="24" customHeight="1">
      <c r="A21" s="17" t="str">
        <f>IF('様式 A-2'!$AL$1="","",'様式 A-2'!$AL$1)</f>
        <v/>
      </c>
      <c r="B21" s="43"/>
      <c r="C21" s="44" t="str">
        <f t="shared" si="4"/>
        <v/>
      </c>
      <c r="D21" s="44" t="str">
        <f t="shared" si="3"/>
        <v/>
      </c>
      <c r="E21" s="17"/>
      <c r="F21" s="17" t="str">
        <f>IF('様式 A-2'!$AL$1="","",'様式 A-2'!$AL$1)</f>
        <v/>
      </c>
      <c r="G21" s="44" t="str">
        <f>IF(L21="","",IF('様式 A-2'!$D$7&lt;&gt;"",'様式 A-2'!$D$7,'様式 A-2'!$D$8))</f>
        <v/>
      </c>
      <c r="H21" s="44"/>
      <c r="I21" s="17" t="str">
        <f>IF('様式 A-2'!$AM$3="","",'様式 A-2'!$AM$3)</f>
        <v/>
      </c>
      <c r="J21" s="220" t="str">
        <f>IF(L21="","",'様式 WA-2（集計作業用）'!$C$7)</f>
        <v/>
      </c>
      <c r="K21" s="43" t="s">
        <v>635</v>
      </c>
      <c r="L21" s="25"/>
      <c r="M21" s="26"/>
      <c r="N21" s="25"/>
      <c r="O21" s="26"/>
      <c r="P21" s="160"/>
      <c r="Q21" s="121"/>
      <c r="R21" s="21"/>
      <c r="S21" s="160"/>
      <c r="T21" s="16"/>
      <c r="U21" s="17" t="str">
        <f>IF(T21="","",DATEDIF(T21,'様式 A-2'!$G$2,"Y"))</f>
        <v/>
      </c>
      <c r="V21" s="160"/>
      <c r="W21" s="160"/>
      <c r="X21" s="99"/>
      <c r="Y21" s="99"/>
      <c r="Z21" s="99"/>
      <c r="AA21" s="99"/>
      <c r="AB21" s="99"/>
      <c r="AC21" s="99"/>
      <c r="AD21" s="99"/>
      <c r="AE21" s="99"/>
      <c r="AF21" s="279"/>
      <c r="AG21" s="17">
        <f t="shared" si="0"/>
        <v>0</v>
      </c>
      <c r="AH21" s="45">
        <f t="shared" si="1"/>
        <v>0</v>
      </c>
      <c r="AI21" s="236">
        <f t="shared" si="2"/>
        <v>0</v>
      </c>
    </row>
    <row r="22" spans="1:35" ht="24" customHeight="1">
      <c r="A22" s="17" t="str">
        <f>IF('様式 A-2'!$AL$1="","",'様式 A-2'!$AL$1)</f>
        <v/>
      </c>
      <c r="B22" s="43"/>
      <c r="C22" s="44" t="str">
        <f t="shared" si="4"/>
        <v/>
      </c>
      <c r="D22" s="44" t="str">
        <f t="shared" si="3"/>
        <v/>
      </c>
      <c r="E22" s="17"/>
      <c r="F22" s="17" t="str">
        <f>IF('様式 A-2'!$AL$1="","",'様式 A-2'!$AL$1)</f>
        <v/>
      </c>
      <c r="G22" s="44" t="str">
        <f>IF(L22="","",IF('様式 A-2'!$D$7&lt;&gt;"",'様式 A-2'!$D$7,'様式 A-2'!$D$8))</f>
        <v/>
      </c>
      <c r="H22" s="44"/>
      <c r="I22" s="17" t="str">
        <f>IF('様式 A-2'!$AM$3="","",'様式 A-2'!$AM$3)</f>
        <v/>
      </c>
      <c r="J22" s="220" t="str">
        <f>IF(L22="","",'様式 WA-2（集計作業用）'!$C$7)</f>
        <v/>
      </c>
      <c r="K22" s="43" t="s">
        <v>636</v>
      </c>
      <c r="L22" s="25"/>
      <c r="M22" s="26"/>
      <c r="N22" s="25"/>
      <c r="O22" s="26"/>
      <c r="P22" s="160"/>
      <c r="Q22" s="121"/>
      <c r="R22" s="21"/>
      <c r="S22" s="160"/>
      <c r="T22" s="16"/>
      <c r="U22" s="17" t="str">
        <f>IF(T22="","",DATEDIF(T22,'様式 A-2'!$G$2,"Y"))</f>
        <v/>
      </c>
      <c r="V22" s="160"/>
      <c r="W22" s="160"/>
      <c r="X22" s="99"/>
      <c r="Y22" s="99"/>
      <c r="Z22" s="99"/>
      <c r="AA22" s="99"/>
      <c r="AB22" s="99"/>
      <c r="AC22" s="99"/>
      <c r="AD22" s="99"/>
      <c r="AE22" s="99"/>
      <c r="AF22" s="279"/>
      <c r="AG22" s="17">
        <f t="shared" si="0"/>
        <v>0</v>
      </c>
      <c r="AH22" s="45">
        <f t="shared" si="1"/>
        <v>0</v>
      </c>
      <c r="AI22" s="236">
        <f t="shared" si="2"/>
        <v>0</v>
      </c>
    </row>
    <row r="23" spans="1:35" ht="24" customHeight="1">
      <c r="A23" s="17" t="str">
        <f>IF('様式 A-2'!$AL$1="","",'様式 A-2'!$AL$1)</f>
        <v/>
      </c>
      <c r="B23" s="43"/>
      <c r="C23" s="44" t="str">
        <f t="shared" si="4"/>
        <v/>
      </c>
      <c r="D23" s="44" t="str">
        <f t="shared" si="3"/>
        <v/>
      </c>
      <c r="E23" s="17"/>
      <c r="F23" s="17" t="str">
        <f>IF('様式 A-2'!$AL$1="","",'様式 A-2'!$AL$1)</f>
        <v/>
      </c>
      <c r="G23" s="44" t="str">
        <f>IF(L23="","",IF('様式 A-2'!$D$7&lt;&gt;"",'様式 A-2'!$D$7,'様式 A-2'!$D$8))</f>
        <v/>
      </c>
      <c r="H23" s="44"/>
      <c r="I23" s="17" t="str">
        <f>IF('様式 A-2'!$AM$3="","",'様式 A-2'!$AM$3)</f>
        <v/>
      </c>
      <c r="J23" s="220" t="str">
        <f>IF(L23="","",'様式 WA-2（集計作業用）'!$C$7)</f>
        <v/>
      </c>
      <c r="K23" s="43" t="s">
        <v>637</v>
      </c>
      <c r="L23" s="25"/>
      <c r="M23" s="26"/>
      <c r="N23" s="25"/>
      <c r="O23" s="26"/>
      <c r="P23" s="160"/>
      <c r="Q23" s="121"/>
      <c r="R23" s="21"/>
      <c r="S23" s="160"/>
      <c r="T23" s="16"/>
      <c r="U23" s="17" t="str">
        <f>IF(T23="","",DATEDIF(T23,'様式 A-2'!$G$2,"Y"))</f>
        <v/>
      </c>
      <c r="V23" s="160"/>
      <c r="W23" s="160"/>
      <c r="X23" s="99"/>
      <c r="Y23" s="99"/>
      <c r="Z23" s="99"/>
      <c r="AA23" s="99"/>
      <c r="AB23" s="99"/>
      <c r="AC23" s="99"/>
      <c r="AD23" s="99"/>
      <c r="AE23" s="99"/>
      <c r="AF23" s="279"/>
      <c r="AG23" s="17">
        <f t="shared" si="0"/>
        <v>0</v>
      </c>
      <c r="AH23" s="45">
        <f t="shared" si="1"/>
        <v>0</v>
      </c>
      <c r="AI23" s="236">
        <f t="shared" si="2"/>
        <v>0</v>
      </c>
    </row>
    <row r="24" spans="1:35" ht="24" customHeight="1">
      <c r="A24" s="17" t="str">
        <f>IF('様式 A-2'!$AL$1="","",'様式 A-2'!$AL$1)</f>
        <v/>
      </c>
      <c r="B24" s="43"/>
      <c r="C24" s="44" t="str">
        <f t="shared" si="4"/>
        <v/>
      </c>
      <c r="D24" s="44" t="str">
        <f t="shared" si="3"/>
        <v/>
      </c>
      <c r="E24" s="17"/>
      <c r="F24" s="17" t="str">
        <f>IF('様式 A-2'!$AL$1="","",'様式 A-2'!$AL$1)</f>
        <v/>
      </c>
      <c r="G24" s="44" t="str">
        <f>IF(L24="","",IF('様式 A-2'!$D$7&lt;&gt;"",'様式 A-2'!$D$7,'様式 A-2'!$D$8))</f>
        <v/>
      </c>
      <c r="H24" s="44"/>
      <c r="I24" s="17" t="str">
        <f>IF('様式 A-2'!$AM$3="","",'様式 A-2'!$AM$3)</f>
        <v/>
      </c>
      <c r="J24" s="220" t="str">
        <f>IF(L24="","",'様式 WA-2（集計作業用）'!$C$7)</f>
        <v/>
      </c>
      <c r="K24" s="43" t="s">
        <v>638</v>
      </c>
      <c r="L24" s="25"/>
      <c r="M24" s="26"/>
      <c r="N24" s="25"/>
      <c r="O24" s="26"/>
      <c r="P24" s="160"/>
      <c r="Q24" s="121"/>
      <c r="R24" s="21"/>
      <c r="S24" s="160"/>
      <c r="T24" s="16"/>
      <c r="U24" s="17" t="str">
        <f>IF(T24="","",DATEDIF(T24,'様式 A-2'!$G$2,"Y"))</f>
        <v/>
      </c>
      <c r="V24" s="160"/>
      <c r="W24" s="160"/>
      <c r="X24" s="99"/>
      <c r="Y24" s="99"/>
      <c r="Z24" s="99"/>
      <c r="AA24" s="99"/>
      <c r="AB24" s="99"/>
      <c r="AC24" s="99"/>
      <c r="AD24" s="99"/>
      <c r="AE24" s="99"/>
      <c r="AF24" s="279"/>
      <c r="AG24" s="17">
        <f t="shared" si="0"/>
        <v>0</v>
      </c>
      <c r="AH24" s="45">
        <f t="shared" si="1"/>
        <v>0</v>
      </c>
      <c r="AI24" s="236">
        <f t="shared" si="2"/>
        <v>0</v>
      </c>
    </row>
    <row r="25" spans="1:35" ht="24" customHeight="1">
      <c r="A25" s="17" t="str">
        <f>IF('様式 A-2'!$AL$1="","",'様式 A-2'!$AL$1)</f>
        <v/>
      </c>
      <c r="B25" s="43"/>
      <c r="C25" s="44" t="str">
        <f t="shared" si="4"/>
        <v/>
      </c>
      <c r="D25" s="44" t="str">
        <f t="shared" si="3"/>
        <v/>
      </c>
      <c r="E25" s="17"/>
      <c r="F25" s="17" t="str">
        <f>IF('様式 A-2'!$AL$1="","",'様式 A-2'!$AL$1)</f>
        <v/>
      </c>
      <c r="G25" s="44" t="str">
        <f>IF(L25="","",IF('様式 A-2'!$D$7&lt;&gt;"",'様式 A-2'!$D$7,'様式 A-2'!$D$8))</f>
        <v/>
      </c>
      <c r="H25" s="44"/>
      <c r="I25" s="17" t="str">
        <f>IF('様式 A-2'!$AM$3="","",'様式 A-2'!$AM$3)</f>
        <v/>
      </c>
      <c r="J25" s="220" t="str">
        <f>IF(L25="","",'様式 WA-2（集計作業用）'!$C$7)</f>
        <v/>
      </c>
      <c r="K25" s="43" t="s">
        <v>639</v>
      </c>
      <c r="L25" s="25"/>
      <c r="M25" s="26"/>
      <c r="N25" s="25"/>
      <c r="O25" s="26"/>
      <c r="P25" s="160"/>
      <c r="Q25" s="121"/>
      <c r="R25" s="21"/>
      <c r="S25" s="160"/>
      <c r="T25" s="16"/>
      <c r="U25" s="17" t="str">
        <f>IF(T25="","",DATEDIF(T25,'様式 A-2'!$G$2,"Y"))</f>
        <v/>
      </c>
      <c r="V25" s="160"/>
      <c r="W25" s="160"/>
      <c r="X25" s="99"/>
      <c r="Y25" s="99"/>
      <c r="Z25" s="99"/>
      <c r="AA25" s="99"/>
      <c r="AB25" s="99"/>
      <c r="AC25" s="99"/>
      <c r="AD25" s="99"/>
      <c r="AE25" s="99"/>
      <c r="AF25" s="279"/>
      <c r="AG25" s="17">
        <f t="shared" si="0"/>
        <v>0</v>
      </c>
      <c r="AH25" s="45">
        <f t="shared" si="1"/>
        <v>0</v>
      </c>
      <c r="AI25" s="236">
        <f t="shared" si="2"/>
        <v>0</v>
      </c>
    </row>
    <row r="26" spans="1:35" ht="24" customHeight="1">
      <c r="A26" s="17" t="str">
        <f>IF('様式 A-2'!$AL$1="","",'様式 A-2'!$AL$1)</f>
        <v/>
      </c>
      <c r="B26" s="43"/>
      <c r="C26" s="44" t="str">
        <f t="shared" si="4"/>
        <v/>
      </c>
      <c r="D26" s="44" t="str">
        <f t="shared" si="3"/>
        <v/>
      </c>
      <c r="E26" s="17"/>
      <c r="F26" s="17" t="str">
        <f>IF('様式 A-2'!$AL$1="","",'様式 A-2'!$AL$1)</f>
        <v/>
      </c>
      <c r="G26" s="44" t="str">
        <f>IF(L26="","",IF('様式 A-2'!$D$7&lt;&gt;"",'様式 A-2'!$D$7,'様式 A-2'!$D$8))</f>
        <v/>
      </c>
      <c r="H26" s="44"/>
      <c r="I26" s="17" t="str">
        <f>IF('様式 A-2'!$AM$3="","",'様式 A-2'!$AM$3)</f>
        <v/>
      </c>
      <c r="J26" s="220" t="str">
        <f>IF(L26="","",'様式 WA-2（集計作業用）'!$C$7)</f>
        <v/>
      </c>
      <c r="K26" s="43" t="s">
        <v>640</v>
      </c>
      <c r="L26" s="25"/>
      <c r="M26" s="26"/>
      <c r="N26" s="25"/>
      <c r="O26" s="26"/>
      <c r="P26" s="160"/>
      <c r="Q26" s="121"/>
      <c r="R26" s="21"/>
      <c r="S26" s="160"/>
      <c r="T26" s="16"/>
      <c r="U26" s="17" t="str">
        <f>IF(T26="","",DATEDIF(T26,'様式 A-2'!$G$2,"Y"))</f>
        <v/>
      </c>
      <c r="V26" s="160"/>
      <c r="W26" s="160"/>
      <c r="X26" s="99"/>
      <c r="Y26" s="99"/>
      <c r="Z26" s="99"/>
      <c r="AA26" s="99"/>
      <c r="AB26" s="99"/>
      <c r="AC26" s="99"/>
      <c r="AD26" s="99"/>
      <c r="AE26" s="99"/>
      <c r="AF26" s="279"/>
      <c r="AG26" s="17">
        <f t="shared" si="0"/>
        <v>0</v>
      </c>
      <c r="AH26" s="45">
        <f t="shared" si="1"/>
        <v>0</v>
      </c>
      <c r="AI26" s="236">
        <f t="shared" si="2"/>
        <v>0</v>
      </c>
    </row>
    <row r="27" spans="1:35" ht="24" customHeight="1">
      <c r="A27" s="17" t="str">
        <f>IF('様式 A-2'!$AL$1="","",'様式 A-2'!$AL$1)</f>
        <v/>
      </c>
      <c r="B27" s="43"/>
      <c r="C27" s="44" t="str">
        <f t="shared" si="4"/>
        <v/>
      </c>
      <c r="D27" s="44" t="str">
        <f t="shared" si="3"/>
        <v/>
      </c>
      <c r="E27" s="17"/>
      <c r="F27" s="17" t="str">
        <f>IF('様式 A-2'!$AL$1="","",'様式 A-2'!$AL$1)</f>
        <v/>
      </c>
      <c r="G27" s="44" t="str">
        <f>IF(L27="","",IF('様式 A-2'!$D$7&lt;&gt;"",'様式 A-2'!$D$7,'様式 A-2'!$D$8))</f>
        <v/>
      </c>
      <c r="H27" s="44"/>
      <c r="I27" s="17" t="str">
        <f>IF('様式 A-2'!$AM$3="","",'様式 A-2'!$AM$3)</f>
        <v/>
      </c>
      <c r="J27" s="220" t="str">
        <f>IF(L27="","",'様式 WA-2（集計作業用）'!$C$7)</f>
        <v/>
      </c>
      <c r="K27" s="43" t="s">
        <v>641</v>
      </c>
      <c r="L27" s="25"/>
      <c r="M27" s="26"/>
      <c r="N27" s="25"/>
      <c r="O27" s="26"/>
      <c r="P27" s="160"/>
      <c r="Q27" s="121"/>
      <c r="R27" s="21"/>
      <c r="S27" s="160"/>
      <c r="T27" s="16"/>
      <c r="U27" s="17" t="str">
        <f>IF(T27="","",DATEDIF(T27,'様式 A-2'!$G$2,"Y"))</f>
        <v/>
      </c>
      <c r="V27" s="160"/>
      <c r="W27" s="160"/>
      <c r="X27" s="99"/>
      <c r="Y27" s="99"/>
      <c r="Z27" s="99"/>
      <c r="AA27" s="99"/>
      <c r="AB27" s="99"/>
      <c r="AC27" s="99"/>
      <c r="AD27" s="99"/>
      <c r="AE27" s="99"/>
      <c r="AF27" s="279"/>
      <c r="AG27" s="17">
        <f t="shared" si="0"/>
        <v>0</v>
      </c>
      <c r="AH27" s="45">
        <f t="shared" si="1"/>
        <v>0</v>
      </c>
      <c r="AI27" s="236">
        <f t="shared" si="2"/>
        <v>0</v>
      </c>
    </row>
    <row r="28" spans="1:35" ht="24" customHeight="1">
      <c r="A28" s="17" t="str">
        <f>IF('様式 A-2'!$AL$1="","",'様式 A-2'!$AL$1)</f>
        <v/>
      </c>
      <c r="B28" s="43"/>
      <c r="C28" s="44" t="str">
        <f t="shared" si="4"/>
        <v/>
      </c>
      <c r="D28" s="44" t="str">
        <f t="shared" si="3"/>
        <v/>
      </c>
      <c r="E28" s="17"/>
      <c r="F28" s="17" t="str">
        <f>IF('様式 A-2'!$AL$1="","",'様式 A-2'!$AL$1)</f>
        <v/>
      </c>
      <c r="G28" s="44" t="str">
        <f>IF(L28="","",IF('様式 A-2'!$D$7&lt;&gt;"",'様式 A-2'!$D$7,'様式 A-2'!$D$8))</f>
        <v/>
      </c>
      <c r="H28" s="44"/>
      <c r="I28" s="17" t="str">
        <f>IF('様式 A-2'!$AM$3="","",'様式 A-2'!$AM$3)</f>
        <v/>
      </c>
      <c r="J28" s="220" t="str">
        <f>IF(L28="","",'様式 WA-2（集計作業用）'!$C$7)</f>
        <v/>
      </c>
      <c r="K28" s="43" t="s">
        <v>642</v>
      </c>
      <c r="L28" s="25"/>
      <c r="M28" s="26"/>
      <c r="N28" s="25"/>
      <c r="O28" s="26"/>
      <c r="P28" s="160"/>
      <c r="Q28" s="121"/>
      <c r="R28" s="21"/>
      <c r="S28" s="160"/>
      <c r="T28" s="16"/>
      <c r="U28" s="17" t="str">
        <f>IF(T28="","",DATEDIF(T28,'様式 A-2'!$G$2,"Y"))</f>
        <v/>
      </c>
      <c r="V28" s="160"/>
      <c r="W28" s="160"/>
      <c r="X28" s="99"/>
      <c r="Y28" s="99"/>
      <c r="Z28" s="99"/>
      <c r="AA28" s="99"/>
      <c r="AB28" s="99"/>
      <c r="AC28" s="99"/>
      <c r="AD28" s="99"/>
      <c r="AE28" s="99"/>
      <c r="AF28" s="279"/>
      <c r="AG28" s="17">
        <f t="shared" si="0"/>
        <v>0</v>
      </c>
      <c r="AH28" s="45">
        <f t="shared" si="1"/>
        <v>0</v>
      </c>
      <c r="AI28" s="236">
        <f t="shared" si="2"/>
        <v>0</v>
      </c>
    </row>
    <row r="29" spans="1:35" ht="24" customHeight="1">
      <c r="A29" s="17" t="str">
        <f>IF('様式 A-2'!$AL$1="","",'様式 A-2'!$AL$1)</f>
        <v/>
      </c>
      <c r="B29" s="43"/>
      <c r="C29" s="44" t="str">
        <f t="shared" si="4"/>
        <v/>
      </c>
      <c r="D29" s="44" t="str">
        <f t="shared" si="3"/>
        <v/>
      </c>
      <c r="E29" s="17"/>
      <c r="F29" s="17" t="str">
        <f>IF('様式 A-2'!$AL$1="","",'様式 A-2'!$AL$1)</f>
        <v/>
      </c>
      <c r="G29" s="44" t="str">
        <f>IF(L29="","",IF('様式 A-2'!$D$7&lt;&gt;"",'様式 A-2'!$D$7,'様式 A-2'!$D$8))</f>
        <v/>
      </c>
      <c r="H29" s="44"/>
      <c r="I29" s="17" t="str">
        <f>IF('様式 A-2'!$AM$3="","",'様式 A-2'!$AM$3)</f>
        <v/>
      </c>
      <c r="J29" s="220" t="str">
        <f>IF(L29="","",'様式 WA-2（集計作業用）'!$C$7)</f>
        <v/>
      </c>
      <c r="K29" s="43" t="s">
        <v>643</v>
      </c>
      <c r="L29" s="25"/>
      <c r="M29" s="26"/>
      <c r="N29" s="25"/>
      <c r="O29" s="26"/>
      <c r="P29" s="160"/>
      <c r="Q29" s="121"/>
      <c r="R29" s="21"/>
      <c r="S29" s="160"/>
      <c r="T29" s="16"/>
      <c r="U29" s="17" t="str">
        <f>IF(T29="","",DATEDIF(T29,'様式 A-2'!$G$2,"Y"))</f>
        <v/>
      </c>
      <c r="V29" s="160"/>
      <c r="W29" s="160"/>
      <c r="X29" s="99"/>
      <c r="Y29" s="99"/>
      <c r="Z29" s="99"/>
      <c r="AA29" s="99"/>
      <c r="AB29" s="99"/>
      <c r="AC29" s="99"/>
      <c r="AD29" s="99"/>
      <c r="AE29" s="99"/>
      <c r="AF29" s="279"/>
      <c r="AG29" s="17">
        <f t="shared" si="0"/>
        <v>0</v>
      </c>
      <c r="AH29" s="45">
        <f t="shared" si="1"/>
        <v>0</v>
      </c>
      <c r="AI29" s="236">
        <f t="shared" si="2"/>
        <v>0</v>
      </c>
    </row>
    <row r="30" spans="1:35" ht="24" customHeight="1">
      <c r="A30" s="17" t="str">
        <f>IF('様式 A-2'!$AL$1="","",'様式 A-2'!$AL$1)</f>
        <v/>
      </c>
      <c r="B30" s="43"/>
      <c r="C30" s="44" t="str">
        <f t="shared" si="4"/>
        <v/>
      </c>
      <c r="D30" s="44" t="str">
        <f t="shared" si="3"/>
        <v/>
      </c>
      <c r="E30" s="17"/>
      <c r="F30" s="17" t="str">
        <f>IF('様式 A-2'!$AL$1="","",'様式 A-2'!$AL$1)</f>
        <v/>
      </c>
      <c r="G30" s="44" t="str">
        <f>IF(L30="","",IF('様式 A-2'!$D$7&lt;&gt;"",'様式 A-2'!$D$7,'様式 A-2'!$D$8))</f>
        <v/>
      </c>
      <c r="H30" s="44"/>
      <c r="I30" s="17" t="str">
        <f>IF('様式 A-2'!$AM$3="","",'様式 A-2'!$AM$3)</f>
        <v/>
      </c>
      <c r="J30" s="220" t="str">
        <f>IF(L30="","",'様式 WA-2（集計作業用）'!$C$7)</f>
        <v/>
      </c>
      <c r="K30" s="43" t="s">
        <v>644</v>
      </c>
      <c r="L30" s="25"/>
      <c r="M30" s="26"/>
      <c r="N30" s="25"/>
      <c r="O30" s="26"/>
      <c r="P30" s="160"/>
      <c r="Q30" s="121"/>
      <c r="R30" s="21"/>
      <c r="S30" s="160"/>
      <c r="T30" s="16"/>
      <c r="U30" s="17" t="str">
        <f>IF(T30="","",DATEDIF(T30,'様式 A-2'!$G$2,"Y"))</f>
        <v/>
      </c>
      <c r="V30" s="160"/>
      <c r="W30" s="160"/>
      <c r="X30" s="99"/>
      <c r="Y30" s="99"/>
      <c r="Z30" s="99"/>
      <c r="AA30" s="99"/>
      <c r="AB30" s="99"/>
      <c r="AC30" s="99"/>
      <c r="AD30" s="99"/>
      <c r="AE30" s="99"/>
      <c r="AF30" s="279"/>
      <c r="AG30" s="17">
        <f t="shared" si="0"/>
        <v>0</v>
      </c>
      <c r="AH30" s="45">
        <f t="shared" si="1"/>
        <v>0</v>
      </c>
      <c r="AI30" s="236">
        <f t="shared" si="2"/>
        <v>0</v>
      </c>
    </row>
    <row r="31" spans="1:35" ht="24" customHeight="1">
      <c r="A31" s="17" t="str">
        <f>IF('様式 A-2'!$AL$1="","",'様式 A-2'!$AL$1)</f>
        <v/>
      </c>
      <c r="B31" s="43"/>
      <c r="C31" s="44" t="str">
        <f t="shared" si="4"/>
        <v/>
      </c>
      <c r="D31" s="44" t="str">
        <f t="shared" si="3"/>
        <v/>
      </c>
      <c r="E31" s="17"/>
      <c r="F31" s="17" t="str">
        <f>IF('様式 A-2'!$AL$1="","",'様式 A-2'!$AL$1)</f>
        <v/>
      </c>
      <c r="G31" s="44" t="str">
        <f>IF(L31="","",IF('様式 A-2'!$D$7&lt;&gt;"",'様式 A-2'!$D$7,'様式 A-2'!$D$8))</f>
        <v/>
      </c>
      <c r="H31" s="44"/>
      <c r="I31" s="17" t="str">
        <f>IF('様式 A-2'!$AM$3="","",'様式 A-2'!$AM$3)</f>
        <v/>
      </c>
      <c r="J31" s="220" t="str">
        <f>IF(L31="","",'様式 WA-2（集計作業用）'!$C$7)</f>
        <v/>
      </c>
      <c r="K31" s="43" t="s">
        <v>645</v>
      </c>
      <c r="L31" s="25"/>
      <c r="M31" s="26"/>
      <c r="N31" s="25"/>
      <c r="O31" s="26"/>
      <c r="P31" s="160"/>
      <c r="Q31" s="121"/>
      <c r="R31" s="21"/>
      <c r="S31" s="160"/>
      <c r="T31" s="16"/>
      <c r="U31" s="17" t="str">
        <f>IF(T31="","",DATEDIF(T31,'様式 A-2'!$G$2,"Y"))</f>
        <v/>
      </c>
      <c r="V31" s="160"/>
      <c r="W31" s="160"/>
      <c r="X31" s="99"/>
      <c r="Y31" s="99"/>
      <c r="Z31" s="99"/>
      <c r="AA31" s="99"/>
      <c r="AB31" s="99"/>
      <c r="AC31" s="99"/>
      <c r="AD31" s="99"/>
      <c r="AE31" s="99"/>
      <c r="AF31" s="279"/>
      <c r="AG31" s="17">
        <f t="shared" si="0"/>
        <v>0</v>
      </c>
      <c r="AH31" s="45">
        <f t="shared" si="1"/>
        <v>0</v>
      </c>
      <c r="AI31" s="236">
        <f t="shared" si="2"/>
        <v>0</v>
      </c>
    </row>
    <row r="32" spans="1:35" ht="24" customHeight="1">
      <c r="A32" s="17" t="str">
        <f>IF('様式 A-2'!$AL$1="","",'様式 A-2'!$AL$1)</f>
        <v/>
      </c>
      <c r="B32" s="43"/>
      <c r="C32" s="44" t="str">
        <f t="shared" si="4"/>
        <v/>
      </c>
      <c r="D32" s="44" t="str">
        <f t="shared" si="3"/>
        <v/>
      </c>
      <c r="E32" s="17"/>
      <c r="F32" s="17" t="str">
        <f>IF('様式 A-2'!$AL$1="","",'様式 A-2'!$AL$1)</f>
        <v/>
      </c>
      <c r="G32" s="44" t="str">
        <f>IF(L32="","",IF('様式 A-2'!$D$7&lt;&gt;"",'様式 A-2'!$D$7,'様式 A-2'!$D$8))</f>
        <v/>
      </c>
      <c r="H32" s="44"/>
      <c r="I32" s="17" t="str">
        <f>IF('様式 A-2'!$AM$3="","",'様式 A-2'!$AM$3)</f>
        <v/>
      </c>
      <c r="J32" s="220" t="str">
        <f>IF(L32="","",'様式 WA-2（集計作業用）'!$C$7)</f>
        <v/>
      </c>
      <c r="K32" s="43" t="s">
        <v>646</v>
      </c>
      <c r="L32" s="25"/>
      <c r="M32" s="26"/>
      <c r="N32" s="25"/>
      <c r="O32" s="26"/>
      <c r="P32" s="160"/>
      <c r="Q32" s="121"/>
      <c r="R32" s="21"/>
      <c r="S32" s="160"/>
      <c r="T32" s="16"/>
      <c r="U32" s="17" t="str">
        <f>IF(T32="","",DATEDIF(T32,'様式 A-2'!$G$2,"Y"))</f>
        <v/>
      </c>
      <c r="V32" s="160"/>
      <c r="W32" s="160"/>
      <c r="X32" s="99"/>
      <c r="Y32" s="99"/>
      <c r="Z32" s="99"/>
      <c r="AA32" s="99"/>
      <c r="AB32" s="99"/>
      <c r="AC32" s="99"/>
      <c r="AD32" s="99"/>
      <c r="AE32" s="99"/>
      <c r="AF32" s="279"/>
      <c r="AG32" s="17">
        <f t="shared" si="0"/>
        <v>0</v>
      </c>
      <c r="AH32" s="45">
        <f t="shared" si="1"/>
        <v>0</v>
      </c>
      <c r="AI32" s="236">
        <f t="shared" si="2"/>
        <v>0</v>
      </c>
    </row>
    <row r="33" spans="1:35" ht="24" customHeight="1">
      <c r="A33" s="17" t="str">
        <f>IF('様式 A-2'!$AL$1="","",'様式 A-2'!$AL$1)</f>
        <v/>
      </c>
      <c r="B33" s="43"/>
      <c r="C33" s="44" t="str">
        <f t="shared" si="4"/>
        <v/>
      </c>
      <c r="D33" s="44" t="str">
        <f t="shared" si="3"/>
        <v/>
      </c>
      <c r="E33" s="17"/>
      <c r="F33" s="17" t="str">
        <f>IF('様式 A-2'!$AL$1="","",'様式 A-2'!$AL$1)</f>
        <v/>
      </c>
      <c r="G33" s="44" t="str">
        <f>IF(L33="","",IF('様式 A-2'!$D$7&lt;&gt;"",'様式 A-2'!$D$7,'様式 A-2'!$D$8))</f>
        <v/>
      </c>
      <c r="H33" s="44"/>
      <c r="I33" s="17" t="str">
        <f>IF('様式 A-2'!$AM$3="","",'様式 A-2'!$AM$3)</f>
        <v/>
      </c>
      <c r="J33" s="220" t="str">
        <f>IF(L33="","",'様式 WA-2（集計作業用）'!$C$7)</f>
        <v/>
      </c>
      <c r="K33" s="43" t="s">
        <v>647</v>
      </c>
      <c r="L33" s="25"/>
      <c r="M33" s="26"/>
      <c r="N33" s="25"/>
      <c r="O33" s="26"/>
      <c r="P33" s="160"/>
      <c r="Q33" s="121"/>
      <c r="R33" s="21"/>
      <c r="S33" s="160"/>
      <c r="T33" s="16"/>
      <c r="U33" s="17" t="str">
        <f>IF(T33="","",DATEDIF(T33,'様式 A-2'!$G$2,"Y"))</f>
        <v/>
      </c>
      <c r="V33" s="160"/>
      <c r="W33" s="160"/>
      <c r="X33" s="99"/>
      <c r="Y33" s="99"/>
      <c r="Z33" s="99"/>
      <c r="AA33" s="99"/>
      <c r="AB33" s="99"/>
      <c r="AC33" s="99"/>
      <c r="AD33" s="99"/>
      <c r="AE33" s="99"/>
      <c r="AF33" s="279"/>
      <c r="AG33" s="17">
        <f t="shared" si="0"/>
        <v>0</v>
      </c>
      <c r="AH33" s="45">
        <f t="shared" si="1"/>
        <v>0</v>
      </c>
      <c r="AI33" s="236">
        <f t="shared" si="2"/>
        <v>0</v>
      </c>
    </row>
    <row r="34" spans="1:35" ht="24" customHeight="1">
      <c r="A34" s="17" t="str">
        <f>IF('様式 A-2'!$AL$1="","",'様式 A-2'!$AL$1)</f>
        <v/>
      </c>
      <c r="B34" s="43"/>
      <c r="C34" s="44" t="str">
        <f t="shared" si="4"/>
        <v/>
      </c>
      <c r="D34" s="44" t="str">
        <f t="shared" si="3"/>
        <v/>
      </c>
      <c r="E34" s="17"/>
      <c r="F34" s="17" t="str">
        <f>IF('様式 A-2'!$AL$1="","",'様式 A-2'!$AL$1)</f>
        <v/>
      </c>
      <c r="G34" s="44" t="str">
        <f>IF(L34="","",IF('様式 A-2'!$D$7&lt;&gt;"",'様式 A-2'!$D$7,'様式 A-2'!$D$8))</f>
        <v/>
      </c>
      <c r="H34" s="44"/>
      <c r="I34" s="17" t="str">
        <f>IF('様式 A-2'!$AM$3="","",'様式 A-2'!$AM$3)</f>
        <v/>
      </c>
      <c r="J34" s="220" t="str">
        <f>IF(L34="","",'様式 WA-2（集計作業用）'!$C$7)</f>
        <v/>
      </c>
      <c r="K34" s="43" t="s">
        <v>648</v>
      </c>
      <c r="L34" s="25"/>
      <c r="M34" s="26"/>
      <c r="N34" s="25"/>
      <c r="O34" s="26"/>
      <c r="P34" s="160"/>
      <c r="Q34" s="121"/>
      <c r="R34" s="21"/>
      <c r="S34" s="160"/>
      <c r="T34" s="16"/>
      <c r="U34" s="17" t="str">
        <f>IF(T34="","",DATEDIF(T34,'様式 A-2'!$G$2,"Y"))</f>
        <v/>
      </c>
      <c r="V34" s="160"/>
      <c r="W34" s="160"/>
      <c r="X34" s="99"/>
      <c r="Y34" s="99"/>
      <c r="Z34" s="99"/>
      <c r="AA34" s="99"/>
      <c r="AB34" s="99"/>
      <c r="AC34" s="99"/>
      <c r="AD34" s="99"/>
      <c r="AE34" s="99"/>
      <c r="AF34" s="279"/>
      <c r="AG34" s="17">
        <f t="shared" si="0"/>
        <v>0</v>
      </c>
      <c r="AH34" s="45">
        <f t="shared" si="1"/>
        <v>0</v>
      </c>
      <c r="AI34" s="236">
        <f t="shared" si="2"/>
        <v>0</v>
      </c>
    </row>
    <row r="35" spans="1:35" ht="24" customHeight="1">
      <c r="A35" s="17" t="str">
        <f>IF('様式 A-2'!$AL$1="","",'様式 A-2'!$AL$1)</f>
        <v/>
      </c>
      <c r="B35" s="43"/>
      <c r="C35" s="44" t="str">
        <f t="shared" si="4"/>
        <v/>
      </c>
      <c r="D35" s="44" t="str">
        <f t="shared" si="3"/>
        <v/>
      </c>
      <c r="E35" s="17"/>
      <c r="F35" s="17" t="str">
        <f>IF('様式 A-2'!$AL$1="","",'様式 A-2'!$AL$1)</f>
        <v/>
      </c>
      <c r="G35" s="44" t="str">
        <f>IF(L35="","",IF('様式 A-2'!$D$7&lt;&gt;"",'様式 A-2'!$D$7,'様式 A-2'!$D$8))</f>
        <v/>
      </c>
      <c r="H35" s="44"/>
      <c r="I35" s="17" t="str">
        <f>IF('様式 A-2'!$AM$3="","",'様式 A-2'!$AM$3)</f>
        <v/>
      </c>
      <c r="J35" s="220" t="str">
        <f>IF(L35="","",'様式 WA-2（集計作業用）'!$C$7)</f>
        <v/>
      </c>
      <c r="K35" s="43" t="s">
        <v>649</v>
      </c>
      <c r="L35" s="25"/>
      <c r="M35" s="26"/>
      <c r="N35" s="25"/>
      <c r="O35" s="26"/>
      <c r="P35" s="160"/>
      <c r="Q35" s="121"/>
      <c r="R35" s="21"/>
      <c r="S35" s="160"/>
      <c r="T35" s="16"/>
      <c r="U35" s="17" t="str">
        <f>IF(T35="","",DATEDIF(T35,'様式 A-2'!$G$2,"Y"))</f>
        <v/>
      </c>
      <c r="V35" s="160"/>
      <c r="W35" s="160"/>
      <c r="X35" s="99"/>
      <c r="Y35" s="99"/>
      <c r="Z35" s="99"/>
      <c r="AA35" s="99"/>
      <c r="AB35" s="99"/>
      <c r="AC35" s="99"/>
      <c r="AD35" s="99"/>
      <c r="AE35" s="99"/>
      <c r="AF35" s="279"/>
      <c r="AG35" s="17">
        <f t="shared" si="0"/>
        <v>0</v>
      </c>
      <c r="AH35" s="45">
        <f t="shared" si="1"/>
        <v>0</v>
      </c>
      <c r="AI35" s="236">
        <f t="shared" si="2"/>
        <v>0</v>
      </c>
    </row>
    <row r="36" spans="1:35" ht="24" customHeight="1">
      <c r="A36" s="17" t="str">
        <f>IF('様式 A-2'!$AL$1="","",'様式 A-2'!$AL$1)</f>
        <v/>
      </c>
      <c r="B36" s="43"/>
      <c r="C36" s="44" t="str">
        <f t="shared" si="4"/>
        <v/>
      </c>
      <c r="D36" s="44" t="str">
        <f t="shared" si="3"/>
        <v/>
      </c>
      <c r="E36" s="17"/>
      <c r="F36" s="17" t="str">
        <f>IF('様式 A-2'!$AL$1="","",'様式 A-2'!$AL$1)</f>
        <v/>
      </c>
      <c r="G36" s="44" t="str">
        <f>IF(L36="","",IF('様式 A-2'!$D$7&lt;&gt;"",'様式 A-2'!$D$7,'様式 A-2'!$D$8))</f>
        <v/>
      </c>
      <c r="H36" s="44"/>
      <c r="I36" s="17" t="str">
        <f>IF('様式 A-2'!$AM$3="","",'様式 A-2'!$AM$3)</f>
        <v/>
      </c>
      <c r="J36" s="220" t="str">
        <f>IF(L36="","",'様式 WA-2（集計作業用）'!$C$7)</f>
        <v/>
      </c>
      <c r="K36" s="43" t="s">
        <v>650</v>
      </c>
      <c r="L36" s="25"/>
      <c r="M36" s="26"/>
      <c r="N36" s="25"/>
      <c r="O36" s="26"/>
      <c r="P36" s="160"/>
      <c r="Q36" s="121"/>
      <c r="R36" s="21"/>
      <c r="S36" s="160"/>
      <c r="T36" s="16"/>
      <c r="U36" s="17" t="str">
        <f>IF(T36="","",DATEDIF(T36,'様式 A-2'!$G$2,"Y"))</f>
        <v/>
      </c>
      <c r="V36" s="160"/>
      <c r="W36" s="160"/>
      <c r="X36" s="99"/>
      <c r="Y36" s="99"/>
      <c r="Z36" s="99"/>
      <c r="AA36" s="99"/>
      <c r="AB36" s="99"/>
      <c r="AC36" s="99"/>
      <c r="AD36" s="99"/>
      <c r="AE36" s="99"/>
      <c r="AF36" s="279"/>
      <c r="AG36" s="17">
        <f t="shared" si="0"/>
        <v>0</v>
      </c>
      <c r="AH36" s="45">
        <f t="shared" si="1"/>
        <v>0</v>
      </c>
      <c r="AI36" s="236">
        <f t="shared" si="2"/>
        <v>0</v>
      </c>
    </row>
    <row r="37" spans="1:35" ht="24" customHeight="1">
      <c r="A37" s="17" t="str">
        <f>IF('様式 A-2'!$AL$1="","",'様式 A-2'!$AL$1)</f>
        <v/>
      </c>
      <c r="B37" s="43"/>
      <c r="C37" s="44" t="str">
        <f t="shared" si="4"/>
        <v/>
      </c>
      <c r="D37" s="44" t="str">
        <f t="shared" si="3"/>
        <v/>
      </c>
      <c r="E37" s="17"/>
      <c r="F37" s="17" t="str">
        <f>IF('様式 A-2'!$AL$1="","",'様式 A-2'!$AL$1)</f>
        <v/>
      </c>
      <c r="G37" s="44" t="str">
        <f>IF(L37="","",IF('様式 A-2'!$D$7&lt;&gt;"",'様式 A-2'!$D$7,'様式 A-2'!$D$8))</f>
        <v/>
      </c>
      <c r="H37" s="44"/>
      <c r="I37" s="17" t="str">
        <f>IF('様式 A-2'!$AM$3="","",'様式 A-2'!$AM$3)</f>
        <v/>
      </c>
      <c r="J37" s="220" t="str">
        <f>IF(L37="","",'様式 WA-2（集計作業用）'!$C$7)</f>
        <v/>
      </c>
      <c r="K37" s="43" t="s">
        <v>651</v>
      </c>
      <c r="L37" s="25"/>
      <c r="M37" s="26"/>
      <c r="N37" s="25"/>
      <c r="O37" s="26"/>
      <c r="P37" s="160"/>
      <c r="Q37" s="121"/>
      <c r="R37" s="21"/>
      <c r="S37" s="160"/>
      <c r="T37" s="16"/>
      <c r="U37" s="17" t="str">
        <f>IF(T37="","",DATEDIF(T37,'様式 A-2'!$G$2,"Y"))</f>
        <v/>
      </c>
      <c r="V37" s="160"/>
      <c r="W37" s="160"/>
      <c r="X37" s="99"/>
      <c r="Y37" s="99"/>
      <c r="Z37" s="99"/>
      <c r="AA37" s="99"/>
      <c r="AB37" s="99"/>
      <c r="AC37" s="99"/>
      <c r="AD37" s="99"/>
      <c r="AE37" s="99"/>
      <c r="AF37" s="279"/>
      <c r="AG37" s="17">
        <f t="shared" si="0"/>
        <v>0</v>
      </c>
      <c r="AH37" s="45">
        <f t="shared" si="1"/>
        <v>0</v>
      </c>
      <c r="AI37" s="236">
        <f t="shared" si="2"/>
        <v>0</v>
      </c>
    </row>
    <row r="38" spans="1:35" ht="24" customHeight="1">
      <c r="A38" s="17" t="str">
        <f>IF('様式 A-2'!$AL$1="","",'様式 A-2'!$AL$1)</f>
        <v/>
      </c>
      <c r="B38" s="43"/>
      <c r="C38" s="44" t="str">
        <f t="shared" si="4"/>
        <v/>
      </c>
      <c r="D38" s="44" t="str">
        <f t="shared" si="3"/>
        <v/>
      </c>
      <c r="E38" s="17"/>
      <c r="F38" s="17" t="str">
        <f>IF('様式 A-2'!$AL$1="","",'様式 A-2'!$AL$1)</f>
        <v/>
      </c>
      <c r="G38" s="44" t="str">
        <f>IF(L38="","",IF('様式 A-2'!$D$7&lt;&gt;"",'様式 A-2'!$D$7,'様式 A-2'!$D$8))</f>
        <v/>
      </c>
      <c r="H38" s="44"/>
      <c r="I38" s="17" t="str">
        <f>IF('様式 A-2'!$AM$3="","",'様式 A-2'!$AM$3)</f>
        <v/>
      </c>
      <c r="J38" s="220" t="str">
        <f>IF(L38="","",'様式 WA-2（集計作業用）'!$C$7)</f>
        <v/>
      </c>
      <c r="K38" s="43" t="s">
        <v>652</v>
      </c>
      <c r="L38" s="25"/>
      <c r="M38" s="26"/>
      <c r="N38" s="25"/>
      <c r="O38" s="26"/>
      <c r="P38" s="160"/>
      <c r="Q38" s="121"/>
      <c r="R38" s="21"/>
      <c r="S38" s="160"/>
      <c r="T38" s="16"/>
      <c r="U38" s="17" t="str">
        <f>IF(T38="","",DATEDIF(T38,'様式 A-2'!$G$2,"Y"))</f>
        <v/>
      </c>
      <c r="V38" s="160"/>
      <c r="W38" s="160"/>
      <c r="X38" s="99"/>
      <c r="Y38" s="99"/>
      <c r="Z38" s="99"/>
      <c r="AA38" s="99"/>
      <c r="AB38" s="99"/>
      <c r="AC38" s="99"/>
      <c r="AD38" s="99"/>
      <c r="AE38" s="99"/>
      <c r="AF38" s="279"/>
      <c r="AG38" s="17">
        <f t="shared" si="0"/>
        <v>0</v>
      </c>
      <c r="AH38" s="45">
        <f t="shared" si="1"/>
        <v>0</v>
      </c>
      <c r="AI38" s="236">
        <f t="shared" si="2"/>
        <v>0</v>
      </c>
    </row>
    <row r="39" spans="1:35" ht="24" customHeight="1">
      <c r="A39" s="17" t="str">
        <f>IF('様式 A-2'!$AL$1="","",'様式 A-2'!$AL$1)</f>
        <v/>
      </c>
      <c r="B39" s="43"/>
      <c r="C39" s="44" t="str">
        <f t="shared" si="4"/>
        <v/>
      </c>
      <c r="D39" s="44" t="str">
        <f t="shared" si="3"/>
        <v/>
      </c>
      <c r="E39" s="17"/>
      <c r="F39" s="17" t="str">
        <f>IF('様式 A-2'!$AL$1="","",'様式 A-2'!$AL$1)</f>
        <v/>
      </c>
      <c r="G39" s="44" t="str">
        <f>IF(L39="","",IF('様式 A-2'!$D$7&lt;&gt;"",'様式 A-2'!$D$7,'様式 A-2'!$D$8))</f>
        <v/>
      </c>
      <c r="H39" s="44"/>
      <c r="I39" s="17" t="str">
        <f>IF('様式 A-2'!$AM$3="","",'様式 A-2'!$AM$3)</f>
        <v/>
      </c>
      <c r="J39" s="220" t="str">
        <f>IF(L39="","",'様式 WA-2（集計作業用）'!$C$7)</f>
        <v/>
      </c>
      <c r="K39" s="43" t="s">
        <v>653</v>
      </c>
      <c r="L39" s="25"/>
      <c r="M39" s="26"/>
      <c r="N39" s="25"/>
      <c r="O39" s="26"/>
      <c r="P39" s="160"/>
      <c r="Q39" s="121"/>
      <c r="R39" s="21"/>
      <c r="S39" s="160"/>
      <c r="T39" s="16"/>
      <c r="U39" s="17" t="str">
        <f>IF(T39="","",DATEDIF(T39,'様式 A-2'!$G$2,"Y"))</f>
        <v/>
      </c>
      <c r="V39" s="160"/>
      <c r="W39" s="160"/>
      <c r="X39" s="99"/>
      <c r="Y39" s="99"/>
      <c r="Z39" s="99"/>
      <c r="AA39" s="99"/>
      <c r="AB39" s="99"/>
      <c r="AC39" s="99"/>
      <c r="AD39" s="99"/>
      <c r="AE39" s="99"/>
      <c r="AF39" s="279"/>
      <c r="AG39" s="17">
        <f t="shared" si="0"/>
        <v>0</v>
      </c>
      <c r="AH39" s="45">
        <f t="shared" si="1"/>
        <v>0</v>
      </c>
      <c r="AI39" s="236">
        <f t="shared" si="2"/>
        <v>0</v>
      </c>
    </row>
    <row r="40" spans="1:35" ht="24" customHeight="1">
      <c r="A40" s="17" t="str">
        <f>IF('様式 A-2'!$AL$1="","",'様式 A-2'!$AL$1)</f>
        <v/>
      </c>
      <c r="B40" s="43"/>
      <c r="C40" s="44" t="str">
        <f t="shared" si="4"/>
        <v/>
      </c>
      <c r="D40" s="44" t="str">
        <f t="shared" si="3"/>
        <v/>
      </c>
      <c r="E40" s="17"/>
      <c r="F40" s="17" t="str">
        <f>IF('様式 A-2'!$AL$1="","",'様式 A-2'!$AL$1)</f>
        <v/>
      </c>
      <c r="G40" s="44" t="str">
        <f>IF(L40="","",IF('様式 A-2'!$D$7&lt;&gt;"",'様式 A-2'!$D$7,'様式 A-2'!$D$8))</f>
        <v/>
      </c>
      <c r="H40" s="44"/>
      <c r="I40" s="17" t="str">
        <f>IF('様式 A-2'!$AM$3="","",'様式 A-2'!$AM$3)</f>
        <v/>
      </c>
      <c r="J40" s="220" t="str">
        <f>IF(L40="","",'様式 WA-2（集計作業用）'!$C$7)</f>
        <v/>
      </c>
      <c r="K40" s="43" t="s">
        <v>654</v>
      </c>
      <c r="L40" s="25"/>
      <c r="M40" s="26"/>
      <c r="N40" s="25"/>
      <c r="O40" s="26"/>
      <c r="P40" s="160"/>
      <c r="Q40" s="121"/>
      <c r="R40" s="21"/>
      <c r="S40" s="160"/>
      <c r="T40" s="16"/>
      <c r="U40" s="17" t="str">
        <f>IF(T40="","",DATEDIF(T40,'様式 A-2'!$G$2,"Y"))</f>
        <v/>
      </c>
      <c r="V40" s="160"/>
      <c r="W40" s="160"/>
      <c r="X40" s="99"/>
      <c r="Y40" s="99"/>
      <c r="Z40" s="99"/>
      <c r="AA40" s="99"/>
      <c r="AB40" s="99"/>
      <c r="AC40" s="99"/>
      <c r="AD40" s="99"/>
      <c r="AE40" s="99"/>
      <c r="AF40" s="279"/>
      <c r="AG40" s="17">
        <f t="shared" ref="AG40:AG71" si="5">COUNT(X40:AE40)</f>
        <v>0</v>
      </c>
      <c r="AH40" s="45">
        <f t="shared" ref="AH40:AH111" si="6">IF(AG40&lt;=$AN$154,AG40,$AN$154)</f>
        <v>0</v>
      </c>
      <c r="AI40" s="236">
        <f t="shared" ref="AI40:AI49" si="7">IF(AG40&lt;=$AN$154,0,AG40-$AN$154)</f>
        <v>0</v>
      </c>
    </row>
    <row r="41" spans="1:35" ht="24" customHeight="1">
      <c r="A41" s="17" t="str">
        <f>IF('様式 A-2'!$AL$1="","",'様式 A-2'!$AL$1)</f>
        <v/>
      </c>
      <c r="B41" s="43"/>
      <c r="C41" s="44" t="str">
        <f t="shared" si="4"/>
        <v/>
      </c>
      <c r="D41" s="44" t="str">
        <f t="shared" si="3"/>
        <v/>
      </c>
      <c r="E41" s="17"/>
      <c r="F41" s="17" t="str">
        <f>IF('様式 A-2'!$AL$1="","",'様式 A-2'!$AL$1)</f>
        <v/>
      </c>
      <c r="G41" s="44" t="str">
        <f>IF(L41="","",IF('様式 A-2'!$D$7&lt;&gt;"",'様式 A-2'!$D$7,'様式 A-2'!$D$8))</f>
        <v/>
      </c>
      <c r="H41" s="44"/>
      <c r="I41" s="17" t="str">
        <f>IF('様式 A-2'!$AM$3="","",'様式 A-2'!$AM$3)</f>
        <v/>
      </c>
      <c r="J41" s="220" t="str">
        <f>IF(L41="","",'様式 WA-2（集計作業用）'!$C$7)</f>
        <v/>
      </c>
      <c r="K41" s="43" t="s">
        <v>655</v>
      </c>
      <c r="L41" s="25"/>
      <c r="M41" s="26"/>
      <c r="N41" s="25"/>
      <c r="O41" s="26"/>
      <c r="P41" s="160"/>
      <c r="Q41" s="121"/>
      <c r="R41" s="21"/>
      <c r="S41" s="160"/>
      <c r="T41" s="16"/>
      <c r="U41" s="17" t="str">
        <f>IF(T41="","",DATEDIF(T41,'様式 A-2'!$G$2,"Y"))</f>
        <v/>
      </c>
      <c r="V41" s="160"/>
      <c r="W41" s="160"/>
      <c r="X41" s="99"/>
      <c r="Y41" s="99"/>
      <c r="Z41" s="99"/>
      <c r="AA41" s="99"/>
      <c r="AB41" s="99"/>
      <c r="AC41" s="99"/>
      <c r="AD41" s="99"/>
      <c r="AE41" s="99"/>
      <c r="AF41" s="279"/>
      <c r="AG41" s="17">
        <f t="shared" si="5"/>
        <v>0</v>
      </c>
      <c r="AH41" s="45">
        <f t="shared" si="6"/>
        <v>0</v>
      </c>
      <c r="AI41" s="236">
        <f t="shared" si="7"/>
        <v>0</v>
      </c>
    </row>
    <row r="42" spans="1:35" ht="24" customHeight="1">
      <c r="A42" s="17" t="str">
        <f>IF('様式 A-2'!$AL$1="","",'様式 A-2'!$AL$1)</f>
        <v/>
      </c>
      <c r="B42" s="43"/>
      <c r="C42" s="44" t="str">
        <f t="shared" si="4"/>
        <v/>
      </c>
      <c r="D42" s="44" t="str">
        <f t="shared" si="3"/>
        <v/>
      </c>
      <c r="E42" s="17"/>
      <c r="F42" s="17" t="str">
        <f>IF('様式 A-2'!$AL$1="","",'様式 A-2'!$AL$1)</f>
        <v/>
      </c>
      <c r="G42" s="44" t="str">
        <f>IF(L42="","",IF('様式 A-2'!$D$7&lt;&gt;"",'様式 A-2'!$D$7,'様式 A-2'!$D$8))</f>
        <v/>
      </c>
      <c r="H42" s="44"/>
      <c r="I42" s="17" t="str">
        <f>IF('様式 A-2'!$AM$3="","",'様式 A-2'!$AM$3)</f>
        <v/>
      </c>
      <c r="J42" s="220" t="str">
        <f>IF(L42="","",'様式 WA-2（集計作業用）'!$C$7)</f>
        <v/>
      </c>
      <c r="K42" s="43" t="s">
        <v>656</v>
      </c>
      <c r="L42" s="25"/>
      <c r="M42" s="26"/>
      <c r="N42" s="25"/>
      <c r="O42" s="26"/>
      <c r="P42" s="160"/>
      <c r="Q42" s="121"/>
      <c r="R42" s="21"/>
      <c r="S42" s="160"/>
      <c r="T42" s="16"/>
      <c r="U42" s="17" t="str">
        <f>IF(T42="","",DATEDIF(T42,'様式 A-2'!$G$2,"Y"))</f>
        <v/>
      </c>
      <c r="V42" s="160"/>
      <c r="W42" s="160"/>
      <c r="X42" s="99"/>
      <c r="Y42" s="99"/>
      <c r="Z42" s="99"/>
      <c r="AA42" s="99"/>
      <c r="AB42" s="99"/>
      <c r="AC42" s="99"/>
      <c r="AD42" s="99"/>
      <c r="AE42" s="99"/>
      <c r="AF42" s="279"/>
      <c r="AG42" s="17">
        <f t="shared" si="5"/>
        <v>0</v>
      </c>
      <c r="AH42" s="45">
        <f t="shared" si="6"/>
        <v>0</v>
      </c>
      <c r="AI42" s="236">
        <f t="shared" si="7"/>
        <v>0</v>
      </c>
    </row>
    <row r="43" spans="1:35" ht="24" customHeight="1">
      <c r="A43" s="17" t="str">
        <f>IF('様式 A-2'!$AL$1="","",'様式 A-2'!$AL$1)</f>
        <v/>
      </c>
      <c r="B43" s="43"/>
      <c r="C43" s="44" t="str">
        <f t="shared" si="4"/>
        <v/>
      </c>
      <c r="D43" s="44" t="str">
        <f t="shared" si="3"/>
        <v/>
      </c>
      <c r="E43" s="17"/>
      <c r="F43" s="17" t="str">
        <f>IF('様式 A-2'!$AL$1="","",'様式 A-2'!$AL$1)</f>
        <v/>
      </c>
      <c r="G43" s="44" t="str">
        <f>IF(L43="","",IF('様式 A-2'!$D$7&lt;&gt;"",'様式 A-2'!$D$7,'様式 A-2'!$D$8))</f>
        <v/>
      </c>
      <c r="H43" s="44"/>
      <c r="I43" s="17" t="str">
        <f>IF('様式 A-2'!$AM$3="","",'様式 A-2'!$AM$3)</f>
        <v/>
      </c>
      <c r="J43" s="220" t="str">
        <f>IF(L43="","",'様式 WA-2（集計作業用）'!$C$7)</f>
        <v/>
      </c>
      <c r="K43" s="43" t="s">
        <v>657</v>
      </c>
      <c r="L43" s="25"/>
      <c r="M43" s="26"/>
      <c r="N43" s="25"/>
      <c r="O43" s="26"/>
      <c r="P43" s="160"/>
      <c r="Q43" s="121"/>
      <c r="R43" s="21"/>
      <c r="S43" s="160"/>
      <c r="T43" s="16"/>
      <c r="U43" s="17" t="str">
        <f>IF(T43="","",DATEDIF(T43,'様式 A-2'!$G$2,"Y"))</f>
        <v/>
      </c>
      <c r="V43" s="160"/>
      <c r="W43" s="160"/>
      <c r="X43" s="99"/>
      <c r="Y43" s="99"/>
      <c r="Z43" s="99"/>
      <c r="AA43" s="99"/>
      <c r="AB43" s="99"/>
      <c r="AC43" s="99"/>
      <c r="AD43" s="99"/>
      <c r="AE43" s="99"/>
      <c r="AF43" s="279"/>
      <c r="AG43" s="17">
        <f t="shared" si="5"/>
        <v>0</v>
      </c>
      <c r="AH43" s="45">
        <f t="shared" si="6"/>
        <v>0</v>
      </c>
      <c r="AI43" s="236">
        <f t="shared" si="7"/>
        <v>0</v>
      </c>
    </row>
    <row r="44" spans="1:35" ht="24" customHeight="1">
      <c r="A44" s="17" t="str">
        <f>IF('様式 A-2'!$AL$1="","",'様式 A-2'!$AL$1)</f>
        <v/>
      </c>
      <c r="B44" s="43"/>
      <c r="C44" s="44" t="str">
        <f t="shared" si="4"/>
        <v/>
      </c>
      <c r="D44" s="44" t="str">
        <f t="shared" si="3"/>
        <v/>
      </c>
      <c r="E44" s="17"/>
      <c r="F44" s="17" t="str">
        <f>IF('様式 A-2'!$AL$1="","",'様式 A-2'!$AL$1)</f>
        <v/>
      </c>
      <c r="G44" s="44" t="str">
        <f>IF(L44="","",IF('様式 A-2'!$D$7&lt;&gt;"",'様式 A-2'!$D$7,'様式 A-2'!$D$8))</f>
        <v/>
      </c>
      <c r="H44" s="44"/>
      <c r="I44" s="17" t="str">
        <f>IF('様式 A-2'!$AM$3="","",'様式 A-2'!$AM$3)</f>
        <v/>
      </c>
      <c r="J44" s="220" t="str">
        <f>IF(L44="","",'様式 WA-2（集計作業用）'!$C$7)</f>
        <v/>
      </c>
      <c r="K44" s="43" t="s">
        <v>658</v>
      </c>
      <c r="L44" s="25"/>
      <c r="M44" s="26"/>
      <c r="N44" s="25"/>
      <c r="O44" s="26"/>
      <c r="P44" s="160"/>
      <c r="Q44" s="121"/>
      <c r="R44" s="21"/>
      <c r="S44" s="160"/>
      <c r="T44" s="16"/>
      <c r="U44" s="17" t="str">
        <f>IF(T44="","",DATEDIF(T44,'様式 A-2'!$G$2,"Y"))</f>
        <v/>
      </c>
      <c r="V44" s="160"/>
      <c r="W44" s="160"/>
      <c r="X44" s="99"/>
      <c r="Y44" s="99"/>
      <c r="Z44" s="99"/>
      <c r="AA44" s="99"/>
      <c r="AB44" s="99"/>
      <c r="AC44" s="99"/>
      <c r="AD44" s="99"/>
      <c r="AE44" s="99"/>
      <c r="AF44" s="279"/>
      <c r="AG44" s="17">
        <f t="shared" si="5"/>
        <v>0</v>
      </c>
      <c r="AH44" s="45">
        <f t="shared" si="6"/>
        <v>0</v>
      </c>
      <c r="AI44" s="236">
        <f t="shared" si="7"/>
        <v>0</v>
      </c>
    </row>
    <row r="45" spans="1:35" ht="24" customHeight="1">
      <c r="A45" s="17" t="str">
        <f>IF('様式 A-2'!$AL$1="","",'様式 A-2'!$AL$1)</f>
        <v/>
      </c>
      <c r="B45" s="43"/>
      <c r="C45" s="44" t="str">
        <f t="shared" si="4"/>
        <v/>
      </c>
      <c r="D45" s="44" t="str">
        <f t="shared" si="3"/>
        <v/>
      </c>
      <c r="E45" s="17"/>
      <c r="F45" s="17" t="str">
        <f>IF('様式 A-2'!$AL$1="","",'様式 A-2'!$AL$1)</f>
        <v/>
      </c>
      <c r="G45" s="44" t="str">
        <f>IF(L45="","",IF('様式 A-2'!$D$7&lt;&gt;"",'様式 A-2'!$D$7,'様式 A-2'!$D$8))</f>
        <v/>
      </c>
      <c r="H45" s="44"/>
      <c r="I45" s="17" t="str">
        <f>IF('様式 A-2'!$AM$3="","",'様式 A-2'!$AM$3)</f>
        <v/>
      </c>
      <c r="J45" s="220" t="str">
        <f>IF(L45="","",'様式 WA-2（集計作業用）'!$C$7)</f>
        <v/>
      </c>
      <c r="K45" s="43" t="s">
        <v>659</v>
      </c>
      <c r="L45" s="25"/>
      <c r="M45" s="26"/>
      <c r="N45" s="25"/>
      <c r="O45" s="26"/>
      <c r="P45" s="160"/>
      <c r="Q45" s="121"/>
      <c r="R45" s="21"/>
      <c r="S45" s="160"/>
      <c r="T45" s="16"/>
      <c r="U45" s="17" t="str">
        <f>IF(T45="","",DATEDIF(T45,'様式 A-2'!$G$2,"Y"))</f>
        <v/>
      </c>
      <c r="V45" s="160"/>
      <c r="W45" s="160"/>
      <c r="X45" s="99"/>
      <c r="Y45" s="99"/>
      <c r="Z45" s="99"/>
      <c r="AA45" s="99"/>
      <c r="AB45" s="99"/>
      <c r="AC45" s="99"/>
      <c r="AD45" s="99"/>
      <c r="AE45" s="99"/>
      <c r="AF45" s="279"/>
      <c r="AG45" s="17">
        <f t="shared" si="5"/>
        <v>0</v>
      </c>
      <c r="AH45" s="45">
        <f t="shared" si="6"/>
        <v>0</v>
      </c>
      <c r="AI45" s="236">
        <f t="shared" si="7"/>
        <v>0</v>
      </c>
    </row>
    <row r="46" spans="1:35" ht="24" customHeight="1">
      <c r="A46" s="17" t="str">
        <f>IF('様式 A-2'!$AL$1="","",'様式 A-2'!$AL$1)</f>
        <v/>
      </c>
      <c r="B46" s="43"/>
      <c r="C46" s="44" t="str">
        <f t="shared" si="4"/>
        <v/>
      </c>
      <c r="D46" s="44" t="str">
        <f t="shared" si="3"/>
        <v/>
      </c>
      <c r="E46" s="17"/>
      <c r="F46" s="17" t="str">
        <f>IF('様式 A-2'!$AL$1="","",'様式 A-2'!$AL$1)</f>
        <v/>
      </c>
      <c r="G46" s="44" t="str">
        <f>IF(L46="","",IF('様式 A-2'!$D$7&lt;&gt;"",'様式 A-2'!$D$7,'様式 A-2'!$D$8))</f>
        <v/>
      </c>
      <c r="H46" s="44"/>
      <c r="I46" s="17" t="str">
        <f>IF('様式 A-2'!$AM$3="","",'様式 A-2'!$AM$3)</f>
        <v/>
      </c>
      <c r="J46" s="220" t="str">
        <f>IF(L46="","",'様式 WA-2（集計作業用）'!$C$7)</f>
        <v/>
      </c>
      <c r="K46" s="43" t="s">
        <v>660</v>
      </c>
      <c r="L46" s="25"/>
      <c r="M46" s="26"/>
      <c r="N46" s="25"/>
      <c r="O46" s="26"/>
      <c r="P46" s="160"/>
      <c r="Q46" s="121"/>
      <c r="R46" s="21"/>
      <c r="S46" s="160"/>
      <c r="T46" s="16"/>
      <c r="U46" s="17" t="str">
        <f>IF(T46="","",DATEDIF(T46,'様式 A-2'!$G$2,"Y"))</f>
        <v/>
      </c>
      <c r="V46" s="160"/>
      <c r="W46" s="160"/>
      <c r="X46" s="99"/>
      <c r="Y46" s="99"/>
      <c r="Z46" s="99"/>
      <c r="AA46" s="99"/>
      <c r="AB46" s="99"/>
      <c r="AC46" s="99"/>
      <c r="AD46" s="99"/>
      <c r="AE46" s="99"/>
      <c r="AF46" s="279"/>
      <c r="AG46" s="17">
        <f t="shared" si="5"/>
        <v>0</v>
      </c>
      <c r="AH46" s="45">
        <f t="shared" si="6"/>
        <v>0</v>
      </c>
      <c r="AI46" s="236">
        <f t="shared" si="7"/>
        <v>0</v>
      </c>
    </row>
    <row r="47" spans="1:35" ht="24" customHeight="1">
      <c r="A47" s="17" t="str">
        <f>IF('様式 A-2'!$AL$1="","",'様式 A-2'!$AL$1)</f>
        <v/>
      </c>
      <c r="B47" s="43"/>
      <c r="C47" s="44" t="str">
        <f t="shared" si="4"/>
        <v/>
      </c>
      <c r="D47" s="44" t="str">
        <f t="shared" si="3"/>
        <v/>
      </c>
      <c r="E47" s="17"/>
      <c r="F47" s="17" t="str">
        <f>IF('様式 A-2'!$AL$1="","",'様式 A-2'!$AL$1)</f>
        <v/>
      </c>
      <c r="G47" s="44" t="str">
        <f>IF(L47="","",IF('様式 A-2'!$D$7&lt;&gt;"",'様式 A-2'!$D$7,'様式 A-2'!$D$8))</f>
        <v/>
      </c>
      <c r="H47" s="44"/>
      <c r="I47" s="17" t="str">
        <f>IF('様式 A-2'!$AM$3="","",'様式 A-2'!$AM$3)</f>
        <v/>
      </c>
      <c r="J47" s="220" t="str">
        <f>IF(L47="","",'様式 WA-2（集計作業用）'!$C$7)</f>
        <v/>
      </c>
      <c r="K47" s="43" t="s">
        <v>661</v>
      </c>
      <c r="L47" s="25"/>
      <c r="M47" s="26"/>
      <c r="N47" s="25"/>
      <c r="O47" s="26"/>
      <c r="P47" s="160"/>
      <c r="Q47" s="121"/>
      <c r="R47" s="21"/>
      <c r="S47" s="160"/>
      <c r="T47" s="16"/>
      <c r="U47" s="17" t="str">
        <f>IF(T47="","",DATEDIF(T47,'様式 A-2'!$G$2,"Y"))</f>
        <v/>
      </c>
      <c r="V47" s="160"/>
      <c r="W47" s="160"/>
      <c r="X47" s="99"/>
      <c r="Y47" s="99"/>
      <c r="Z47" s="99"/>
      <c r="AA47" s="99"/>
      <c r="AB47" s="99"/>
      <c r="AC47" s="99"/>
      <c r="AD47" s="99"/>
      <c r="AE47" s="99"/>
      <c r="AF47" s="279"/>
      <c r="AG47" s="17">
        <f t="shared" si="5"/>
        <v>0</v>
      </c>
      <c r="AH47" s="45">
        <f t="shared" si="6"/>
        <v>0</v>
      </c>
      <c r="AI47" s="236">
        <f t="shared" si="7"/>
        <v>0</v>
      </c>
    </row>
    <row r="48" spans="1:35" ht="24" customHeight="1">
      <c r="A48" s="17" t="str">
        <f>IF('様式 A-2'!$AL$1="","",'様式 A-2'!$AL$1)</f>
        <v/>
      </c>
      <c r="B48" s="43"/>
      <c r="C48" s="44" t="str">
        <f t="shared" si="4"/>
        <v/>
      </c>
      <c r="D48" s="44" t="str">
        <f t="shared" si="3"/>
        <v/>
      </c>
      <c r="E48" s="17"/>
      <c r="F48" s="17" t="str">
        <f>IF('様式 A-2'!$AL$1="","",'様式 A-2'!$AL$1)</f>
        <v/>
      </c>
      <c r="G48" s="44" t="str">
        <f>IF(L48="","",IF('様式 A-2'!$D$7&lt;&gt;"",'様式 A-2'!$D$7,'様式 A-2'!$D$8))</f>
        <v/>
      </c>
      <c r="H48" s="44"/>
      <c r="I48" s="17" t="str">
        <f>IF('様式 A-2'!$AM$3="","",'様式 A-2'!$AM$3)</f>
        <v/>
      </c>
      <c r="J48" s="220" t="str">
        <f>IF(L48="","",'様式 WA-2（集計作業用）'!$C$7)</f>
        <v/>
      </c>
      <c r="K48" s="43" t="s">
        <v>662</v>
      </c>
      <c r="L48" s="25"/>
      <c r="M48" s="26"/>
      <c r="N48" s="25"/>
      <c r="O48" s="26"/>
      <c r="P48" s="160"/>
      <c r="Q48" s="121"/>
      <c r="R48" s="21"/>
      <c r="S48" s="160"/>
      <c r="T48" s="16"/>
      <c r="U48" s="17" t="str">
        <f>IF(T48="","",DATEDIF(T48,'様式 A-2'!$G$2,"Y"))</f>
        <v/>
      </c>
      <c r="V48" s="160"/>
      <c r="W48" s="160"/>
      <c r="X48" s="99"/>
      <c r="Y48" s="99"/>
      <c r="Z48" s="99"/>
      <c r="AA48" s="99"/>
      <c r="AB48" s="99"/>
      <c r="AC48" s="99"/>
      <c r="AD48" s="99"/>
      <c r="AE48" s="99"/>
      <c r="AF48" s="279"/>
      <c r="AG48" s="17">
        <f t="shared" si="5"/>
        <v>0</v>
      </c>
      <c r="AH48" s="45">
        <f t="shared" si="6"/>
        <v>0</v>
      </c>
      <c r="AI48" s="236">
        <f t="shared" si="7"/>
        <v>0</v>
      </c>
    </row>
    <row r="49" spans="1:35" ht="24" customHeight="1">
      <c r="A49" s="17" t="str">
        <f>IF('様式 A-2'!$AL$1="","",'様式 A-2'!$AL$1)</f>
        <v/>
      </c>
      <c r="B49" s="43"/>
      <c r="C49" s="44" t="str">
        <f t="shared" si="4"/>
        <v/>
      </c>
      <c r="D49" s="44" t="str">
        <f t="shared" si="3"/>
        <v/>
      </c>
      <c r="E49" s="17"/>
      <c r="F49" s="17" t="str">
        <f>IF('様式 A-2'!$AL$1="","",'様式 A-2'!$AL$1)</f>
        <v/>
      </c>
      <c r="G49" s="44" t="str">
        <f>IF(L49="","",IF('様式 A-2'!$D$7&lt;&gt;"",'様式 A-2'!$D$7,'様式 A-2'!$D$8))</f>
        <v/>
      </c>
      <c r="H49" s="44"/>
      <c r="I49" s="17" t="str">
        <f>IF('様式 A-2'!$AM$3="","",'様式 A-2'!$AM$3)</f>
        <v/>
      </c>
      <c r="J49" s="220" t="str">
        <f>IF(L49="","",'様式 WA-2（集計作業用）'!$C$7)</f>
        <v/>
      </c>
      <c r="K49" s="43" t="s">
        <v>663</v>
      </c>
      <c r="L49" s="25"/>
      <c r="M49" s="26"/>
      <c r="N49" s="25"/>
      <c r="O49" s="26"/>
      <c r="P49" s="160"/>
      <c r="Q49" s="121"/>
      <c r="R49" s="21"/>
      <c r="S49" s="160"/>
      <c r="T49" s="16"/>
      <c r="U49" s="17" t="str">
        <f>IF(T49="","",DATEDIF(T49,'様式 A-2'!$G$2,"Y"))</f>
        <v/>
      </c>
      <c r="V49" s="160"/>
      <c r="W49" s="160"/>
      <c r="X49" s="99"/>
      <c r="Y49" s="99"/>
      <c r="Z49" s="99"/>
      <c r="AA49" s="99"/>
      <c r="AB49" s="99"/>
      <c r="AC49" s="99"/>
      <c r="AD49" s="99"/>
      <c r="AE49" s="99"/>
      <c r="AF49" s="279"/>
      <c r="AG49" s="17">
        <f t="shared" si="5"/>
        <v>0</v>
      </c>
      <c r="AH49" s="45">
        <f t="shared" si="6"/>
        <v>0</v>
      </c>
      <c r="AI49" s="236">
        <f t="shared" si="7"/>
        <v>0</v>
      </c>
    </row>
    <row r="50" spans="1:35" ht="24" customHeight="1">
      <c r="A50" s="17" t="str">
        <f>IF('様式 A-2'!$AL$1="","",'様式 A-2'!$AL$1)</f>
        <v/>
      </c>
      <c r="B50" s="43"/>
      <c r="C50" s="44" t="str">
        <f t="shared" ref="C50:C89" si="8">IF(L50="","",TRIM(L50&amp;"　"&amp;M50))</f>
        <v/>
      </c>
      <c r="D50" s="44" t="str">
        <f t="shared" ref="D50:D89" si="9">IF(L50="","",ASC(TRIM(N50&amp;" "&amp;O50)))</f>
        <v/>
      </c>
      <c r="E50" s="17"/>
      <c r="F50" s="17" t="str">
        <f>IF('様式 A-2'!$AL$1="","",'様式 A-2'!$AL$1)</f>
        <v/>
      </c>
      <c r="G50" s="44" t="str">
        <f>IF(L50="","",IF('様式 A-2'!$D$7&lt;&gt;"",'様式 A-2'!$D$7,'様式 A-2'!$D$8))</f>
        <v/>
      </c>
      <c r="H50" s="44"/>
      <c r="I50" s="17" t="str">
        <f>IF('様式 A-2'!$AM$3="","",'様式 A-2'!$AM$3)</f>
        <v/>
      </c>
      <c r="J50" s="220" t="str">
        <f>IF(L50="","",'様式 WA-2（集計作業用）'!$C$7)</f>
        <v/>
      </c>
      <c r="K50" s="43" t="s">
        <v>664</v>
      </c>
      <c r="L50" s="25"/>
      <c r="M50" s="26"/>
      <c r="N50" s="25"/>
      <c r="O50" s="26"/>
      <c r="P50" s="160"/>
      <c r="Q50" s="121"/>
      <c r="R50" s="21"/>
      <c r="S50" s="160"/>
      <c r="T50" s="16"/>
      <c r="U50" s="17" t="str">
        <f>IF(T50="","",DATEDIF(T50,'様式 A-2'!$G$2,"Y"))</f>
        <v/>
      </c>
      <c r="V50" s="160"/>
      <c r="W50" s="160"/>
      <c r="X50" s="99"/>
      <c r="Y50" s="99"/>
      <c r="Z50" s="99"/>
      <c r="AA50" s="99"/>
      <c r="AB50" s="99"/>
      <c r="AC50" s="99"/>
      <c r="AD50" s="99"/>
      <c r="AE50" s="99"/>
      <c r="AF50" s="279"/>
      <c r="AG50" s="17">
        <f t="shared" si="5"/>
        <v>0</v>
      </c>
      <c r="AH50" s="45">
        <f t="shared" si="6"/>
        <v>0</v>
      </c>
      <c r="AI50" s="236">
        <f t="shared" ref="AI50:AI89" si="10">IF(AG50&lt;=$AN$154,0,AG50-$AN$154)</f>
        <v>0</v>
      </c>
    </row>
    <row r="51" spans="1:35" ht="24" customHeight="1">
      <c r="A51" s="17" t="str">
        <f>IF('様式 A-2'!$AL$1="","",'様式 A-2'!$AL$1)</f>
        <v/>
      </c>
      <c r="B51" s="43"/>
      <c r="C51" s="44" t="str">
        <f t="shared" si="8"/>
        <v/>
      </c>
      <c r="D51" s="44" t="str">
        <f t="shared" si="9"/>
        <v/>
      </c>
      <c r="E51" s="17"/>
      <c r="F51" s="17" t="str">
        <f>IF('様式 A-2'!$AL$1="","",'様式 A-2'!$AL$1)</f>
        <v/>
      </c>
      <c r="G51" s="44" t="str">
        <f>IF(L51="","",IF('様式 A-2'!$D$7&lt;&gt;"",'様式 A-2'!$D$7,'様式 A-2'!$D$8))</f>
        <v/>
      </c>
      <c r="H51" s="44"/>
      <c r="I51" s="17" t="str">
        <f>IF('様式 A-2'!$AM$3="","",'様式 A-2'!$AM$3)</f>
        <v/>
      </c>
      <c r="J51" s="220" t="str">
        <f>IF(L51="","",'様式 WA-2（集計作業用）'!$C$7)</f>
        <v/>
      </c>
      <c r="K51" s="43" t="s">
        <v>665</v>
      </c>
      <c r="L51" s="25"/>
      <c r="M51" s="26"/>
      <c r="N51" s="25"/>
      <c r="O51" s="26"/>
      <c r="P51" s="160"/>
      <c r="Q51" s="121"/>
      <c r="R51" s="21"/>
      <c r="S51" s="160"/>
      <c r="T51" s="16"/>
      <c r="U51" s="17" t="str">
        <f>IF(T51="","",DATEDIF(T51,'様式 A-2'!$G$2,"Y"))</f>
        <v/>
      </c>
      <c r="V51" s="160"/>
      <c r="W51" s="160"/>
      <c r="X51" s="99"/>
      <c r="Y51" s="99"/>
      <c r="Z51" s="99"/>
      <c r="AA51" s="99"/>
      <c r="AB51" s="99"/>
      <c r="AC51" s="99"/>
      <c r="AD51" s="99"/>
      <c r="AE51" s="99"/>
      <c r="AF51" s="279"/>
      <c r="AG51" s="17">
        <f t="shared" si="5"/>
        <v>0</v>
      </c>
      <c r="AH51" s="45">
        <f t="shared" si="6"/>
        <v>0</v>
      </c>
      <c r="AI51" s="236">
        <f t="shared" si="10"/>
        <v>0</v>
      </c>
    </row>
    <row r="52" spans="1:35" ht="24" customHeight="1">
      <c r="A52" s="17" t="str">
        <f>IF('様式 A-2'!$AL$1="","",'様式 A-2'!$AL$1)</f>
        <v/>
      </c>
      <c r="B52" s="43"/>
      <c r="C52" s="44" t="str">
        <f t="shared" si="8"/>
        <v/>
      </c>
      <c r="D52" s="44" t="str">
        <f t="shared" si="9"/>
        <v/>
      </c>
      <c r="E52" s="17"/>
      <c r="F52" s="17" t="str">
        <f>IF('様式 A-2'!$AL$1="","",'様式 A-2'!$AL$1)</f>
        <v/>
      </c>
      <c r="G52" s="44" t="str">
        <f>IF(L52="","",IF('様式 A-2'!$D$7&lt;&gt;"",'様式 A-2'!$D$7,'様式 A-2'!$D$8))</f>
        <v/>
      </c>
      <c r="H52" s="44"/>
      <c r="I52" s="17" t="str">
        <f>IF('様式 A-2'!$AM$3="","",'様式 A-2'!$AM$3)</f>
        <v/>
      </c>
      <c r="J52" s="220" t="str">
        <f>IF(L52="","",'様式 WA-2（集計作業用）'!$C$7)</f>
        <v/>
      </c>
      <c r="K52" s="43" t="s">
        <v>666</v>
      </c>
      <c r="L52" s="25"/>
      <c r="M52" s="26"/>
      <c r="N52" s="25"/>
      <c r="O52" s="26"/>
      <c r="P52" s="160"/>
      <c r="Q52" s="121"/>
      <c r="R52" s="21"/>
      <c r="S52" s="160"/>
      <c r="T52" s="16"/>
      <c r="U52" s="17" t="str">
        <f>IF(T52="","",DATEDIF(T52,'様式 A-2'!$G$2,"Y"))</f>
        <v/>
      </c>
      <c r="V52" s="160"/>
      <c r="W52" s="160"/>
      <c r="X52" s="99"/>
      <c r="Y52" s="99"/>
      <c r="Z52" s="99"/>
      <c r="AA52" s="99"/>
      <c r="AB52" s="99"/>
      <c r="AC52" s="99"/>
      <c r="AD52" s="99"/>
      <c r="AE52" s="99"/>
      <c r="AF52" s="279"/>
      <c r="AG52" s="17">
        <f t="shared" si="5"/>
        <v>0</v>
      </c>
      <c r="AH52" s="45">
        <f t="shared" si="6"/>
        <v>0</v>
      </c>
      <c r="AI52" s="236">
        <f t="shared" si="10"/>
        <v>0</v>
      </c>
    </row>
    <row r="53" spans="1:35" ht="24" customHeight="1">
      <c r="A53" s="17" t="str">
        <f>IF('様式 A-2'!$AL$1="","",'様式 A-2'!$AL$1)</f>
        <v/>
      </c>
      <c r="B53" s="43"/>
      <c r="C53" s="44" t="str">
        <f t="shared" si="8"/>
        <v/>
      </c>
      <c r="D53" s="44" t="str">
        <f t="shared" si="9"/>
        <v/>
      </c>
      <c r="E53" s="17"/>
      <c r="F53" s="17" t="str">
        <f>IF('様式 A-2'!$AL$1="","",'様式 A-2'!$AL$1)</f>
        <v/>
      </c>
      <c r="G53" s="44" t="str">
        <f>IF(L53="","",IF('様式 A-2'!$D$7&lt;&gt;"",'様式 A-2'!$D$7,'様式 A-2'!$D$8))</f>
        <v/>
      </c>
      <c r="H53" s="44"/>
      <c r="I53" s="17" t="str">
        <f>IF('様式 A-2'!$AM$3="","",'様式 A-2'!$AM$3)</f>
        <v/>
      </c>
      <c r="J53" s="220" t="str">
        <f>IF(L53="","",'様式 WA-2（集計作業用）'!$C$7)</f>
        <v/>
      </c>
      <c r="K53" s="43" t="s">
        <v>667</v>
      </c>
      <c r="L53" s="25"/>
      <c r="M53" s="26"/>
      <c r="N53" s="25"/>
      <c r="O53" s="26"/>
      <c r="P53" s="160"/>
      <c r="Q53" s="121"/>
      <c r="R53" s="21"/>
      <c r="S53" s="160"/>
      <c r="T53" s="16"/>
      <c r="U53" s="17" t="str">
        <f>IF(T53="","",DATEDIF(T53,'様式 A-2'!$G$2,"Y"))</f>
        <v/>
      </c>
      <c r="V53" s="160"/>
      <c r="W53" s="160"/>
      <c r="X53" s="99"/>
      <c r="Y53" s="99"/>
      <c r="Z53" s="99"/>
      <c r="AA53" s="99"/>
      <c r="AB53" s="99"/>
      <c r="AC53" s="99"/>
      <c r="AD53" s="99"/>
      <c r="AE53" s="99"/>
      <c r="AF53" s="279"/>
      <c r="AG53" s="17">
        <f t="shared" si="5"/>
        <v>0</v>
      </c>
      <c r="AH53" s="45">
        <f t="shared" si="6"/>
        <v>0</v>
      </c>
      <c r="AI53" s="236">
        <f t="shared" si="10"/>
        <v>0</v>
      </c>
    </row>
    <row r="54" spans="1:35" ht="24" customHeight="1">
      <c r="A54" s="17" t="str">
        <f>IF('様式 A-2'!$AL$1="","",'様式 A-2'!$AL$1)</f>
        <v/>
      </c>
      <c r="B54" s="43"/>
      <c r="C54" s="44" t="str">
        <f t="shared" si="8"/>
        <v/>
      </c>
      <c r="D54" s="44" t="str">
        <f t="shared" si="9"/>
        <v/>
      </c>
      <c r="E54" s="17"/>
      <c r="F54" s="17" t="str">
        <f>IF('様式 A-2'!$AL$1="","",'様式 A-2'!$AL$1)</f>
        <v/>
      </c>
      <c r="G54" s="44" t="str">
        <f>IF(L54="","",IF('様式 A-2'!$D$7&lt;&gt;"",'様式 A-2'!$D$7,'様式 A-2'!$D$8))</f>
        <v/>
      </c>
      <c r="H54" s="44"/>
      <c r="I54" s="17" t="str">
        <f>IF('様式 A-2'!$AM$3="","",'様式 A-2'!$AM$3)</f>
        <v/>
      </c>
      <c r="J54" s="220" t="str">
        <f>IF(L54="","",'様式 WA-2（集計作業用）'!$C$7)</f>
        <v/>
      </c>
      <c r="K54" s="43" t="s">
        <v>668</v>
      </c>
      <c r="L54" s="25"/>
      <c r="M54" s="26"/>
      <c r="N54" s="25"/>
      <c r="O54" s="26"/>
      <c r="P54" s="160"/>
      <c r="Q54" s="121"/>
      <c r="R54" s="21"/>
      <c r="S54" s="160"/>
      <c r="T54" s="16"/>
      <c r="U54" s="17" t="str">
        <f>IF(T54="","",DATEDIF(T54,'様式 A-2'!$G$2,"Y"))</f>
        <v/>
      </c>
      <c r="V54" s="160"/>
      <c r="W54" s="160"/>
      <c r="X54" s="99"/>
      <c r="Y54" s="99"/>
      <c r="Z54" s="99"/>
      <c r="AA54" s="99"/>
      <c r="AB54" s="99"/>
      <c r="AC54" s="99"/>
      <c r="AD54" s="99"/>
      <c r="AE54" s="99"/>
      <c r="AF54" s="279"/>
      <c r="AG54" s="17">
        <f t="shared" si="5"/>
        <v>0</v>
      </c>
      <c r="AH54" s="45">
        <f t="shared" si="6"/>
        <v>0</v>
      </c>
      <c r="AI54" s="236">
        <f t="shared" si="10"/>
        <v>0</v>
      </c>
    </row>
    <row r="55" spans="1:35" ht="24" customHeight="1">
      <c r="A55" s="17" t="str">
        <f>IF('様式 A-2'!$AL$1="","",'様式 A-2'!$AL$1)</f>
        <v/>
      </c>
      <c r="B55" s="43"/>
      <c r="C55" s="44" t="str">
        <f t="shared" si="8"/>
        <v/>
      </c>
      <c r="D55" s="44" t="str">
        <f t="shared" si="9"/>
        <v/>
      </c>
      <c r="E55" s="17"/>
      <c r="F55" s="17" t="str">
        <f>IF('様式 A-2'!$AL$1="","",'様式 A-2'!$AL$1)</f>
        <v/>
      </c>
      <c r="G55" s="44" t="str">
        <f>IF(L55="","",IF('様式 A-2'!$D$7&lt;&gt;"",'様式 A-2'!$D$7,'様式 A-2'!$D$8))</f>
        <v/>
      </c>
      <c r="H55" s="44"/>
      <c r="I55" s="17" t="str">
        <f>IF('様式 A-2'!$AM$3="","",'様式 A-2'!$AM$3)</f>
        <v/>
      </c>
      <c r="J55" s="220" t="str">
        <f>IF(L55="","",'様式 WA-2（集計作業用）'!$C$7)</f>
        <v/>
      </c>
      <c r="K55" s="43" t="s">
        <v>669</v>
      </c>
      <c r="L55" s="25"/>
      <c r="M55" s="26"/>
      <c r="N55" s="25"/>
      <c r="O55" s="26"/>
      <c r="P55" s="160"/>
      <c r="Q55" s="121"/>
      <c r="R55" s="21"/>
      <c r="S55" s="160"/>
      <c r="T55" s="16"/>
      <c r="U55" s="17" t="str">
        <f>IF(T55="","",DATEDIF(T55,'様式 A-2'!$G$2,"Y"))</f>
        <v/>
      </c>
      <c r="V55" s="160"/>
      <c r="W55" s="160"/>
      <c r="X55" s="99"/>
      <c r="Y55" s="99"/>
      <c r="Z55" s="99"/>
      <c r="AA55" s="99"/>
      <c r="AB55" s="99"/>
      <c r="AC55" s="99"/>
      <c r="AD55" s="99"/>
      <c r="AE55" s="99"/>
      <c r="AF55" s="279"/>
      <c r="AG55" s="17">
        <f t="shared" si="5"/>
        <v>0</v>
      </c>
      <c r="AH55" s="45">
        <f t="shared" si="6"/>
        <v>0</v>
      </c>
      <c r="AI55" s="236">
        <f t="shared" si="10"/>
        <v>0</v>
      </c>
    </row>
    <row r="56" spans="1:35" ht="24" customHeight="1">
      <c r="A56" s="17" t="str">
        <f>IF('様式 A-2'!$AL$1="","",'様式 A-2'!$AL$1)</f>
        <v/>
      </c>
      <c r="B56" s="43"/>
      <c r="C56" s="44" t="str">
        <f t="shared" si="8"/>
        <v/>
      </c>
      <c r="D56" s="44" t="str">
        <f t="shared" si="9"/>
        <v/>
      </c>
      <c r="E56" s="17"/>
      <c r="F56" s="17" t="str">
        <f>IF('様式 A-2'!$AL$1="","",'様式 A-2'!$AL$1)</f>
        <v/>
      </c>
      <c r="G56" s="44" t="str">
        <f>IF(L56="","",IF('様式 A-2'!$D$7&lt;&gt;"",'様式 A-2'!$D$7,'様式 A-2'!$D$8))</f>
        <v/>
      </c>
      <c r="H56" s="44"/>
      <c r="I56" s="17" t="str">
        <f>IF('様式 A-2'!$AM$3="","",'様式 A-2'!$AM$3)</f>
        <v/>
      </c>
      <c r="J56" s="220" t="str">
        <f>IF(L56="","",'様式 WA-2（集計作業用）'!$C$7)</f>
        <v/>
      </c>
      <c r="K56" s="43" t="s">
        <v>670</v>
      </c>
      <c r="L56" s="25"/>
      <c r="M56" s="26"/>
      <c r="N56" s="25"/>
      <c r="O56" s="26"/>
      <c r="P56" s="160"/>
      <c r="Q56" s="121"/>
      <c r="R56" s="21"/>
      <c r="S56" s="160"/>
      <c r="T56" s="16"/>
      <c r="U56" s="17" t="str">
        <f>IF(T56="","",DATEDIF(T56,'様式 A-2'!$G$2,"Y"))</f>
        <v/>
      </c>
      <c r="V56" s="160"/>
      <c r="W56" s="160"/>
      <c r="X56" s="99"/>
      <c r="Y56" s="99"/>
      <c r="Z56" s="99"/>
      <c r="AA56" s="99"/>
      <c r="AB56" s="99"/>
      <c r="AC56" s="99"/>
      <c r="AD56" s="99"/>
      <c r="AE56" s="99"/>
      <c r="AF56" s="279"/>
      <c r="AG56" s="17">
        <f t="shared" si="5"/>
        <v>0</v>
      </c>
      <c r="AH56" s="45">
        <f t="shared" si="6"/>
        <v>0</v>
      </c>
      <c r="AI56" s="236">
        <f t="shared" si="10"/>
        <v>0</v>
      </c>
    </row>
    <row r="57" spans="1:35" ht="24" customHeight="1">
      <c r="A57" s="17" t="str">
        <f>IF('様式 A-2'!$AL$1="","",'様式 A-2'!$AL$1)</f>
        <v/>
      </c>
      <c r="B57" s="43"/>
      <c r="C57" s="44" t="str">
        <f t="shared" si="8"/>
        <v/>
      </c>
      <c r="D57" s="44" t="str">
        <f t="shared" si="9"/>
        <v/>
      </c>
      <c r="E57" s="17"/>
      <c r="F57" s="17" t="str">
        <f>IF('様式 A-2'!$AL$1="","",'様式 A-2'!$AL$1)</f>
        <v/>
      </c>
      <c r="G57" s="44" t="str">
        <f>IF(L57="","",IF('様式 A-2'!$D$7&lt;&gt;"",'様式 A-2'!$D$7,'様式 A-2'!$D$8))</f>
        <v/>
      </c>
      <c r="H57" s="44"/>
      <c r="I57" s="17" t="str">
        <f>IF('様式 A-2'!$AM$3="","",'様式 A-2'!$AM$3)</f>
        <v/>
      </c>
      <c r="J57" s="220" t="str">
        <f>IF(L57="","",'様式 WA-2（集計作業用）'!$C$7)</f>
        <v/>
      </c>
      <c r="K57" s="43" t="s">
        <v>671</v>
      </c>
      <c r="L57" s="25"/>
      <c r="M57" s="26"/>
      <c r="N57" s="25"/>
      <c r="O57" s="26"/>
      <c r="P57" s="160"/>
      <c r="Q57" s="121"/>
      <c r="R57" s="21"/>
      <c r="S57" s="160"/>
      <c r="T57" s="16"/>
      <c r="U57" s="17" t="str">
        <f>IF(T57="","",DATEDIF(T57,'様式 A-2'!$G$2,"Y"))</f>
        <v/>
      </c>
      <c r="V57" s="160"/>
      <c r="W57" s="160"/>
      <c r="X57" s="99"/>
      <c r="Y57" s="99"/>
      <c r="Z57" s="99"/>
      <c r="AA57" s="99"/>
      <c r="AB57" s="99"/>
      <c r="AC57" s="99"/>
      <c r="AD57" s="99"/>
      <c r="AE57" s="99"/>
      <c r="AF57" s="279"/>
      <c r="AG57" s="17">
        <f t="shared" si="5"/>
        <v>0</v>
      </c>
      <c r="AH57" s="45">
        <f t="shared" si="6"/>
        <v>0</v>
      </c>
      <c r="AI57" s="236">
        <f t="shared" si="10"/>
        <v>0</v>
      </c>
    </row>
    <row r="58" spans="1:35" ht="24" customHeight="1">
      <c r="A58" s="17" t="str">
        <f>IF('様式 A-2'!$AL$1="","",'様式 A-2'!$AL$1)</f>
        <v/>
      </c>
      <c r="B58" s="43"/>
      <c r="C58" s="44" t="str">
        <f t="shared" si="8"/>
        <v/>
      </c>
      <c r="D58" s="44" t="str">
        <f t="shared" si="9"/>
        <v/>
      </c>
      <c r="E58" s="17"/>
      <c r="F58" s="17" t="str">
        <f>IF('様式 A-2'!$AL$1="","",'様式 A-2'!$AL$1)</f>
        <v/>
      </c>
      <c r="G58" s="44" t="str">
        <f>IF(L58="","",IF('様式 A-2'!$D$7&lt;&gt;"",'様式 A-2'!$D$7,'様式 A-2'!$D$8))</f>
        <v/>
      </c>
      <c r="H58" s="44"/>
      <c r="I58" s="17" t="str">
        <f>IF('様式 A-2'!$AM$3="","",'様式 A-2'!$AM$3)</f>
        <v/>
      </c>
      <c r="J58" s="220" t="str">
        <f>IF(L58="","",'様式 WA-2（集計作業用）'!$C$7)</f>
        <v/>
      </c>
      <c r="K58" s="43" t="s">
        <v>672</v>
      </c>
      <c r="L58" s="25"/>
      <c r="M58" s="26"/>
      <c r="N58" s="25"/>
      <c r="O58" s="26"/>
      <c r="P58" s="160"/>
      <c r="Q58" s="121"/>
      <c r="R58" s="21"/>
      <c r="S58" s="160"/>
      <c r="T58" s="16"/>
      <c r="U58" s="17" t="str">
        <f>IF(T58="","",DATEDIF(T58,'様式 A-2'!$G$2,"Y"))</f>
        <v/>
      </c>
      <c r="V58" s="160"/>
      <c r="W58" s="160"/>
      <c r="X58" s="99"/>
      <c r="Y58" s="99"/>
      <c r="Z58" s="99"/>
      <c r="AA58" s="99"/>
      <c r="AB58" s="99"/>
      <c r="AC58" s="99"/>
      <c r="AD58" s="99"/>
      <c r="AE58" s="99"/>
      <c r="AF58" s="279"/>
      <c r="AG58" s="17">
        <f t="shared" si="5"/>
        <v>0</v>
      </c>
      <c r="AH58" s="45">
        <f t="shared" si="6"/>
        <v>0</v>
      </c>
      <c r="AI58" s="236">
        <f t="shared" si="10"/>
        <v>0</v>
      </c>
    </row>
    <row r="59" spans="1:35" ht="24" customHeight="1">
      <c r="A59" s="17" t="str">
        <f>IF('様式 A-2'!$AL$1="","",'様式 A-2'!$AL$1)</f>
        <v/>
      </c>
      <c r="B59" s="43"/>
      <c r="C59" s="44" t="str">
        <f t="shared" si="8"/>
        <v/>
      </c>
      <c r="D59" s="44" t="str">
        <f t="shared" si="9"/>
        <v/>
      </c>
      <c r="E59" s="17"/>
      <c r="F59" s="17" t="str">
        <f>IF('様式 A-2'!$AL$1="","",'様式 A-2'!$AL$1)</f>
        <v/>
      </c>
      <c r="G59" s="44" t="str">
        <f>IF(L59="","",IF('様式 A-2'!$D$7&lt;&gt;"",'様式 A-2'!$D$7,'様式 A-2'!$D$8))</f>
        <v/>
      </c>
      <c r="H59" s="44"/>
      <c r="I59" s="17" t="str">
        <f>IF('様式 A-2'!$AM$3="","",'様式 A-2'!$AM$3)</f>
        <v/>
      </c>
      <c r="J59" s="220" t="str">
        <f>IF(L59="","",'様式 WA-2（集計作業用）'!$C$7)</f>
        <v/>
      </c>
      <c r="K59" s="43" t="s">
        <v>673</v>
      </c>
      <c r="L59" s="25"/>
      <c r="M59" s="26"/>
      <c r="N59" s="25"/>
      <c r="O59" s="26"/>
      <c r="P59" s="160"/>
      <c r="Q59" s="121"/>
      <c r="R59" s="21"/>
      <c r="S59" s="160"/>
      <c r="T59" s="16"/>
      <c r="U59" s="17" t="str">
        <f>IF(T59="","",DATEDIF(T59,'様式 A-2'!$G$2,"Y"))</f>
        <v/>
      </c>
      <c r="V59" s="160"/>
      <c r="W59" s="160"/>
      <c r="X59" s="99"/>
      <c r="Y59" s="99"/>
      <c r="Z59" s="99"/>
      <c r="AA59" s="99"/>
      <c r="AB59" s="99"/>
      <c r="AC59" s="99"/>
      <c r="AD59" s="99"/>
      <c r="AE59" s="99"/>
      <c r="AF59" s="279"/>
      <c r="AG59" s="17">
        <f t="shared" si="5"/>
        <v>0</v>
      </c>
      <c r="AH59" s="45">
        <f t="shared" si="6"/>
        <v>0</v>
      </c>
      <c r="AI59" s="236">
        <f t="shared" si="10"/>
        <v>0</v>
      </c>
    </row>
    <row r="60" spans="1:35" ht="24" customHeight="1">
      <c r="A60" s="17" t="str">
        <f>IF('様式 A-2'!$AL$1="","",'様式 A-2'!$AL$1)</f>
        <v/>
      </c>
      <c r="B60" s="43"/>
      <c r="C60" s="44" t="str">
        <f t="shared" si="8"/>
        <v/>
      </c>
      <c r="D60" s="44" t="str">
        <f t="shared" si="9"/>
        <v/>
      </c>
      <c r="E60" s="17"/>
      <c r="F60" s="17" t="str">
        <f>IF('様式 A-2'!$AL$1="","",'様式 A-2'!$AL$1)</f>
        <v/>
      </c>
      <c r="G60" s="44" t="str">
        <f>IF(L60="","",IF('様式 A-2'!$D$7&lt;&gt;"",'様式 A-2'!$D$7,'様式 A-2'!$D$8))</f>
        <v/>
      </c>
      <c r="H60" s="44"/>
      <c r="I60" s="17" t="str">
        <f>IF('様式 A-2'!$AM$3="","",'様式 A-2'!$AM$3)</f>
        <v/>
      </c>
      <c r="J60" s="220" t="str">
        <f>IF(L60="","",'様式 WA-2（集計作業用）'!$C$7)</f>
        <v/>
      </c>
      <c r="K60" s="43" t="s">
        <v>674</v>
      </c>
      <c r="L60" s="25"/>
      <c r="M60" s="26"/>
      <c r="N60" s="25"/>
      <c r="O60" s="26"/>
      <c r="P60" s="160"/>
      <c r="Q60" s="121"/>
      <c r="R60" s="21"/>
      <c r="S60" s="160"/>
      <c r="T60" s="16"/>
      <c r="U60" s="17" t="str">
        <f>IF(T60="","",DATEDIF(T60,'様式 A-2'!$G$2,"Y"))</f>
        <v/>
      </c>
      <c r="V60" s="160"/>
      <c r="W60" s="160"/>
      <c r="X60" s="99"/>
      <c r="Y60" s="99"/>
      <c r="Z60" s="99"/>
      <c r="AA60" s="99"/>
      <c r="AB60" s="99"/>
      <c r="AC60" s="99"/>
      <c r="AD60" s="99"/>
      <c r="AE60" s="99"/>
      <c r="AF60" s="279"/>
      <c r="AG60" s="17">
        <f t="shared" si="5"/>
        <v>0</v>
      </c>
      <c r="AH60" s="45">
        <f t="shared" si="6"/>
        <v>0</v>
      </c>
      <c r="AI60" s="236">
        <f t="shared" si="10"/>
        <v>0</v>
      </c>
    </row>
    <row r="61" spans="1:35" ht="24" customHeight="1">
      <c r="A61" s="17" t="str">
        <f>IF('様式 A-2'!$AL$1="","",'様式 A-2'!$AL$1)</f>
        <v/>
      </c>
      <c r="B61" s="43"/>
      <c r="C61" s="44" t="str">
        <f t="shared" si="8"/>
        <v/>
      </c>
      <c r="D61" s="44" t="str">
        <f t="shared" si="9"/>
        <v/>
      </c>
      <c r="E61" s="17"/>
      <c r="F61" s="17" t="str">
        <f>IF('様式 A-2'!$AL$1="","",'様式 A-2'!$AL$1)</f>
        <v/>
      </c>
      <c r="G61" s="44" t="str">
        <f>IF(L61="","",IF('様式 A-2'!$D$7&lt;&gt;"",'様式 A-2'!$D$7,'様式 A-2'!$D$8))</f>
        <v/>
      </c>
      <c r="H61" s="44"/>
      <c r="I61" s="17" t="str">
        <f>IF('様式 A-2'!$AM$3="","",'様式 A-2'!$AM$3)</f>
        <v/>
      </c>
      <c r="J61" s="220" t="str">
        <f>IF(L61="","",'様式 WA-2（集計作業用）'!$C$7)</f>
        <v/>
      </c>
      <c r="K61" s="43" t="s">
        <v>675</v>
      </c>
      <c r="L61" s="25"/>
      <c r="M61" s="26"/>
      <c r="N61" s="25"/>
      <c r="O61" s="26"/>
      <c r="P61" s="160"/>
      <c r="Q61" s="121"/>
      <c r="R61" s="21"/>
      <c r="S61" s="160"/>
      <c r="T61" s="16"/>
      <c r="U61" s="17" t="str">
        <f>IF(T61="","",DATEDIF(T61,'様式 A-2'!$G$2,"Y"))</f>
        <v/>
      </c>
      <c r="V61" s="160"/>
      <c r="W61" s="160"/>
      <c r="X61" s="99"/>
      <c r="Y61" s="99"/>
      <c r="Z61" s="99"/>
      <c r="AA61" s="99"/>
      <c r="AB61" s="99"/>
      <c r="AC61" s="99"/>
      <c r="AD61" s="99"/>
      <c r="AE61" s="99"/>
      <c r="AF61" s="279"/>
      <c r="AG61" s="17">
        <f t="shared" si="5"/>
        <v>0</v>
      </c>
      <c r="AH61" s="45">
        <f t="shared" si="6"/>
        <v>0</v>
      </c>
      <c r="AI61" s="236">
        <f t="shared" si="10"/>
        <v>0</v>
      </c>
    </row>
    <row r="62" spans="1:35" ht="24" customHeight="1">
      <c r="A62" s="17" t="str">
        <f>IF('様式 A-2'!$AL$1="","",'様式 A-2'!$AL$1)</f>
        <v/>
      </c>
      <c r="B62" s="43"/>
      <c r="C62" s="44" t="str">
        <f t="shared" si="8"/>
        <v/>
      </c>
      <c r="D62" s="44" t="str">
        <f t="shared" si="9"/>
        <v/>
      </c>
      <c r="E62" s="17"/>
      <c r="F62" s="17" t="str">
        <f>IF('様式 A-2'!$AL$1="","",'様式 A-2'!$AL$1)</f>
        <v/>
      </c>
      <c r="G62" s="44" t="str">
        <f>IF(L62="","",IF('様式 A-2'!$D$7&lt;&gt;"",'様式 A-2'!$D$7,'様式 A-2'!$D$8))</f>
        <v/>
      </c>
      <c r="H62" s="44"/>
      <c r="I62" s="17" t="str">
        <f>IF('様式 A-2'!$AM$3="","",'様式 A-2'!$AM$3)</f>
        <v/>
      </c>
      <c r="J62" s="220" t="str">
        <f>IF(L62="","",'様式 WA-2（集計作業用）'!$C$7)</f>
        <v/>
      </c>
      <c r="K62" s="43" t="s">
        <v>676</v>
      </c>
      <c r="L62" s="25"/>
      <c r="M62" s="26"/>
      <c r="N62" s="25"/>
      <c r="O62" s="26"/>
      <c r="P62" s="160"/>
      <c r="Q62" s="121"/>
      <c r="R62" s="21"/>
      <c r="S62" s="160"/>
      <c r="T62" s="16"/>
      <c r="U62" s="17" t="str">
        <f>IF(T62="","",DATEDIF(T62,'様式 A-2'!$G$2,"Y"))</f>
        <v/>
      </c>
      <c r="V62" s="160"/>
      <c r="W62" s="160"/>
      <c r="X62" s="99"/>
      <c r="Y62" s="99"/>
      <c r="Z62" s="99"/>
      <c r="AA62" s="99"/>
      <c r="AB62" s="99"/>
      <c r="AC62" s="99"/>
      <c r="AD62" s="99"/>
      <c r="AE62" s="99"/>
      <c r="AF62" s="279"/>
      <c r="AG62" s="17">
        <f t="shared" si="5"/>
        <v>0</v>
      </c>
      <c r="AH62" s="45">
        <f t="shared" si="6"/>
        <v>0</v>
      </c>
      <c r="AI62" s="236">
        <f t="shared" si="10"/>
        <v>0</v>
      </c>
    </row>
    <row r="63" spans="1:35" ht="24" customHeight="1">
      <c r="A63" s="17" t="str">
        <f>IF('様式 A-2'!$AL$1="","",'様式 A-2'!$AL$1)</f>
        <v/>
      </c>
      <c r="B63" s="43"/>
      <c r="C63" s="44" t="str">
        <f t="shared" si="8"/>
        <v/>
      </c>
      <c r="D63" s="44" t="str">
        <f t="shared" si="9"/>
        <v/>
      </c>
      <c r="E63" s="17"/>
      <c r="F63" s="17" t="str">
        <f>IF('様式 A-2'!$AL$1="","",'様式 A-2'!$AL$1)</f>
        <v/>
      </c>
      <c r="G63" s="44" t="str">
        <f>IF(L63="","",IF('様式 A-2'!$D$7&lt;&gt;"",'様式 A-2'!$D$7,'様式 A-2'!$D$8))</f>
        <v/>
      </c>
      <c r="H63" s="44"/>
      <c r="I63" s="17" t="str">
        <f>IF('様式 A-2'!$AM$3="","",'様式 A-2'!$AM$3)</f>
        <v/>
      </c>
      <c r="J63" s="220" t="str">
        <f>IF(L63="","",'様式 WA-2（集計作業用）'!$C$7)</f>
        <v/>
      </c>
      <c r="K63" s="43" t="s">
        <v>677</v>
      </c>
      <c r="L63" s="25"/>
      <c r="M63" s="26"/>
      <c r="N63" s="25"/>
      <c r="O63" s="26"/>
      <c r="P63" s="160"/>
      <c r="Q63" s="121"/>
      <c r="R63" s="21"/>
      <c r="S63" s="160"/>
      <c r="T63" s="16"/>
      <c r="U63" s="17" t="str">
        <f>IF(T63="","",DATEDIF(T63,'様式 A-2'!$G$2,"Y"))</f>
        <v/>
      </c>
      <c r="V63" s="160"/>
      <c r="W63" s="160"/>
      <c r="X63" s="99"/>
      <c r="Y63" s="99"/>
      <c r="Z63" s="99"/>
      <c r="AA63" s="99"/>
      <c r="AB63" s="99"/>
      <c r="AC63" s="99"/>
      <c r="AD63" s="99"/>
      <c r="AE63" s="99"/>
      <c r="AF63" s="279"/>
      <c r="AG63" s="17">
        <f t="shared" si="5"/>
        <v>0</v>
      </c>
      <c r="AH63" s="45">
        <f t="shared" si="6"/>
        <v>0</v>
      </c>
      <c r="AI63" s="236">
        <f t="shared" si="10"/>
        <v>0</v>
      </c>
    </row>
    <row r="64" spans="1:35" ht="24" customHeight="1">
      <c r="A64" s="17" t="str">
        <f>IF('様式 A-2'!$AL$1="","",'様式 A-2'!$AL$1)</f>
        <v/>
      </c>
      <c r="B64" s="43"/>
      <c r="C64" s="44" t="str">
        <f t="shared" si="8"/>
        <v/>
      </c>
      <c r="D64" s="44" t="str">
        <f t="shared" si="9"/>
        <v/>
      </c>
      <c r="E64" s="17"/>
      <c r="F64" s="17" t="str">
        <f>IF('様式 A-2'!$AL$1="","",'様式 A-2'!$AL$1)</f>
        <v/>
      </c>
      <c r="G64" s="44" t="str">
        <f>IF(L64="","",IF('様式 A-2'!$D$7&lt;&gt;"",'様式 A-2'!$D$7,'様式 A-2'!$D$8))</f>
        <v/>
      </c>
      <c r="H64" s="44"/>
      <c r="I64" s="17" t="str">
        <f>IF('様式 A-2'!$AM$3="","",'様式 A-2'!$AM$3)</f>
        <v/>
      </c>
      <c r="J64" s="220" t="str">
        <f>IF(L64="","",'様式 WA-2（集計作業用）'!$C$7)</f>
        <v/>
      </c>
      <c r="K64" s="43" t="s">
        <v>678</v>
      </c>
      <c r="L64" s="25"/>
      <c r="M64" s="26"/>
      <c r="N64" s="25"/>
      <c r="O64" s="26"/>
      <c r="P64" s="160"/>
      <c r="Q64" s="121"/>
      <c r="R64" s="21"/>
      <c r="S64" s="160"/>
      <c r="T64" s="16"/>
      <c r="U64" s="17" t="str">
        <f>IF(T64="","",DATEDIF(T64,'様式 A-2'!$G$2,"Y"))</f>
        <v/>
      </c>
      <c r="V64" s="160"/>
      <c r="W64" s="160"/>
      <c r="X64" s="99"/>
      <c r="Y64" s="99"/>
      <c r="Z64" s="99"/>
      <c r="AA64" s="99"/>
      <c r="AB64" s="99"/>
      <c r="AC64" s="99"/>
      <c r="AD64" s="99"/>
      <c r="AE64" s="99"/>
      <c r="AF64" s="279"/>
      <c r="AG64" s="17">
        <f t="shared" si="5"/>
        <v>0</v>
      </c>
      <c r="AH64" s="45">
        <f t="shared" si="6"/>
        <v>0</v>
      </c>
      <c r="AI64" s="236">
        <f t="shared" si="10"/>
        <v>0</v>
      </c>
    </row>
    <row r="65" spans="1:35" ht="24" customHeight="1">
      <c r="A65" s="17" t="str">
        <f>IF('様式 A-2'!$AL$1="","",'様式 A-2'!$AL$1)</f>
        <v/>
      </c>
      <c r="B65" s="43"/>
      <c r="C65" s="44" t="str">
        <f t="shared" si="8"/>
        <v/>
      </c>
      <c r="D65" s="44" t="str">
        <f t="shared" si="9"/>
        <v/>
      </c>
      <c r="E65" s="17"/>
      <c r="F65" s="17" t="str">
        <f>IF('様式 A-2'!$AL$1="","",'様式 A-2'!$AL$1)</f>
        <v/>
      </c>
      <c r="G65" s="44" t="str">
        <f>IF(L65="","",IF('様式 A-2'!$D$7&lt;&gt;"",'様式 A-2'!$D$7,'様式 A-2'!$D$8))</f>
        <v/>
      </c>
      <c r="H65" s="44"/>
      <c r="I65" s="17" t="str">
        <f>IF('様式 A-2'!$AM$3="","",'様式 A-2'!$AM$3)</f>
        <v/>
      </c>
      <c r="J65" s="220" t="str">
        <f>IF(L65="","",'様式 WA-2（集計作業用）'!$C$7)</f>
        <v/>
      </c>
      <c r="K65" s="43" t="s">
        <v>679</v>
      </c>
      <c r="L65" s="25"/>
      <c r="M65" s="26"/>
      <c r="N65" s="25"/>
      <c r="O65" s="26"/>
      <c r="P65" s="160"/>
      <c r="Q65" s="121"/>
      <c r="R65" s="21"/>
      <c r="S65" s="160"/>
      <c r="T65" s="16"/>
      <c r="U65" s="17" t="str">
        <f>IF(T65="","",DATEDIF(T65,'様式 A-2'!$G$2,"Y"))</f>
        <v/>
      </c>
      <c r="V65" s="160"/>
      <c r="W65" s="160"/>
      <c r="X65" s="99"/>
      <c r="Y65" s="99"/>
      <c r="Z65" s="99"/>
      <c r="AA65" s="99"/>
      <c r="AB65" s="99"/>
      <c r="AC65" s="99"/>
      <c r="AD65" s="99"/>
      <c r="AE65" s="99"/>
      <c r="AF65" s="279"/>
      <c r="AG65" s="17">
        <f t="shared" si="5"/>
        <v>0</v>
      </c>
      <c r="AH65" s="45">
        <f t="shared" si="6"/>
        <v>0</v>
      </c>
      <c r="AI65" s="236">
        <f t="shared" si="10"/>
        <v>0</v>
      </c>
    </row>
    <row r="66" spans="1:35" ht="24" customHeight="1">
      <c r="A66" s="17" t="str">
        <f>IF('様式 A-2'!$AL$1="","",'様式 A-2'!$AL$1)</f>
        <v/>
      </c>
      <c r="B66" s="43"/>
      <c r="C66" s="44" t="str">
        <f t="shared" si="8"/>
        <v/>
      </c>
      <c r="D66" s="44" t="str">
        <f t="shared" si="9"/>
        <v/>
      </c>
      <c r="E66" s="17"/>
      <c r="F66" s="17" t="str">
        <f>IF('様式 A-2'!$AL$1="","",'様式 A-2'!$AL$1)</f>
        <v/>
      </c>
      <c r="G66" s="44" t="str">
        <f>IF(L66="","",IF('様式 A-2'!$D$7&lt;&gt;"",'様式 A-2'!$D$7,'様式 A-2'!$D$8))</f>
        <v/>
      </c>
      <c r="H66" s="44"/>
      <c r="I66" s="17" t="str">
        <f>IF('様式 A-2'!$AM$3="","",'様式 A-2'!$AM$3)</f>
        <v/>
      </c>
      <c r="J66" s="220" t="str">
        <f>IF(L66="","",'様式 WA-2（集計作業用）'!$C$7)</f>
        <v/>
      </c>
      <c r="K66" s="43" t="s">
        <v>680</v>
      </c>
      <c r="L66" s="25"/>
      <c r="M66" s="26"/>
      <c r="N66" s="25"/>
      <c r="O66" s="26"/>
      <c r="P66" s="160"/>
      <c r="Q66" s="121"/>
      <c r="R66" s="21"/>
      <c r="S66" s="160"/>
      <c r="T66" s="16"/>
      <c r="U66" s="17" t="str">
        <f>IF(T66="","",DATEDIF(T66,'様式 A-2'!$G$2,"Y"))</f>
        <v/>
      </c>
      <c r="V66" s="160"/>
      <c r="W66" s="160"/>
      <c r="X66" s="99"/>
      <c r="Y66" s="99"/>
      <c r="Z66" s="99"/>
      <c r="AA66" s="99"/>
      <c r="AB66" s="99"/>
      <c r="AC66" s="99"/>
      <c r="AD66" s="99"/>
      <c r="AE66" s="99"/>
      <c r="AF66" s="279"/>
      <c r="AG66" s="17">
        <f t="shared" si="5"/>
        <v>0</v>
      </c>
      <c r="AH66" s="45">
        <f t="shared" si="6"/>
        <v>0</v>
      </c>
      <c r="AI66" s="236">
        <f t="shared" si="10"/>
        <v>0</v>
      </c>
    </row>
    <row r="67" spans="1:35" ht="24" customHeight="1">
      <c r="A67" s="17" t="str">
        <f>IF('様式 A-2'!$AL$1="","",'様式 A-2'!$AL$1)</f>
        <v/>
      </c>
      <c r="B67" s="43"/>
      <c r="C67" s="44" t="str">
        <f t="shared" si="8"/>
        <v/>
      </c>
      <c r="D67" s="44" t="str">
        <f t="shared" si="9"/>
        <v/>
      </c>
      <c r="E67" s="17"/>
      <c r="F67" s="17" t="str">
        <f>IF('様式 A-2'!$AL$1="","",'様式 A-2'!$AL$1)</f>
        <v/>
      </c>
      <c r="G67" s="44" t="str">
        <f>IF(L67="","",IF('様式 A-2'!$D$7&lt;&gt;"",'様式 A-2'!$D$7,'様式 A-2'!$D$8))</f>
        <v/>
      </c>
      <c r="H67" s="44"/>
      <c r="I67" s="17" t="str">
        <f>IF('様式 A-2'!$AM$3="","",'様式 A-2'!$AM$3)</f>
        <v/>
      </c>
      <c r="J67" s="220" t="str">
        <f>IF(L67="","",'様式 WA-2（集計作業用）'!$C$7)</f>
        <v/>
      </c>
      <c r="K67" s="43" t="s">
        <v>681</v>
      </c>
      <c r="L67" s="25"/>
      <c r="M67" s="26"/>
      <c r="N67" s="25"/>
      <c r="O67" s="26"/>
      <c r="P67" s="160"/>
      <c r="Q67" s="121"/>
      <c r="R67" s="21"/>
      <c r="S67" s="160"/>
      <c r="T67" s="16"/>
      <c r="U67" s="17" t="str">
        <f>IF(T67="","",DATEDIF(T67,'様式 A-2'!$G$2,"Y"))</f>
        <v/>
      </c>
      <c r="V67" s="160"/>
      <c r="W67" s="160"/>
      <c r="X67" s="99"/>
      <c r="Y67" s="99"/>
      <c r="Z67" s="99"/>
      <c r="AA67" s="99"/>
      <c r="AB67" s="99"/>
      <c r="AC67" s="99"/>
      <c r="AD67" s="99"/>
      <c r="AE67" s="99"/>
      <c r="AF67" s="279"/>
      <c r="AG67" s="17">
        <f t="shared" si="5"/>
        <v>0</v>
      </c>
      <c r="AH67" s="45">
        <f t="shared" si="6"/>
        <v>0</v>
      </c>
      <c r="AI67" s="236">
        <f t="shared" si="10"/>
        <v>0</v>
      </c>
    </row>
    <row r="68" spans="1:35" ht="24" customHeight="1">
      <c r="A68" s="17" t="str">
        <f>IF('様式 A-2'!$AL$1="","",'様式 A-2'!$AL$1)</f>
        <v/>
      </c>
      <c r="B68" s="43"/>
      <c r="C68" s="44" t="str">
        <f t="shared" si="8"/>
        <v/>
      </c>
      <c r="D68" s="44" t="str">
        <f t="shared" si="9"/>
        <v/>
      </c>
      <c r="E68" s="17"/>
      <c r="F68" s="17" t="str">
        <f>IF('様式 A-2'!$AL$1="","",'様式 A-2'!$AL$1)</f>
        <v/>
      </c>
      <c r="G68" s="44" t="str">
        <f>IF(L68="","",IF('様式 A-2'!$D$7&lt;&gt;"",'様式 A-2'!$D$7,'様式 A-2'!$D$8))</f>
        <v/>
      </c>
      <c r="H68" s="44"/>
      <c r="I68" s="17" t="str">
        <f>IF('様式 A-2'!$AM$3="","",'様式 A-2'!$AM$3)</f>
        <v/>
      </c>
      <c r="J68" s="220" t="str">
        <f>IF(L68="","",'様式 WA-2（集計作業用）'!$C$7)</f>
        <v/>
      </c>
      <c r="K68" s="43" t="s">
        <v>682</v>
      </c>
      <c r="L68" s="25"/>
      <c r="M68" s="26"/>
      <c r="N68" s="25"/>
      <c r="O68" s="26"/>
      <c r="P68" s="160"/>
      <c r="Q68" s="121"/>
      <c r="R68" s="21"/>
      <c r="S68" s="160"/>
      <c r="T68" s="16"/>
      <c r="U68" s="17" t="str">
        <f>IF(T68="","",DATEDIF(T68,'様式 A-2'!$G$2,"Y"))</f>
        <v/>
      </c>
      <c r="V68" s="160"/>
      <c r="W68" s="160"/>
      <c r="X68" s="99"/>
      <c r="Y68" s="99"/>
      <c r="Z68" s="99"/>
      <c r="AA68" s="99"/>
      <c r="AB68" s="99"/>
      <c r="AC68" s="99"/>
      <c r="AD68" s="99"/>
      <c r="AE68" s="99"/>
      <c r="AF68" s="279"/>
      <c r="AG68" s="17">
        <f t="shared" si="5"/>
        <v>0</v>
      </c>
      <c r="AH68" s="45">
        <f t="shared" si="6"/>
        <v>0</v>
      </c>
      <c r="AI68" s="236">
        <f t="shared" si="10"/>
        <v>0</v>
      </c>
    </row>
    <row r="69" spans="1:35" ht="24" customHeight="1">
      <c r="A69" s="17" t="str">
        <f>IF('様式 A-2'!$AL$1="","",'様式 A-2'!$AL$1)</f>
        <v/>
      </c>
      <c r="B69" s="43"/>
      <c r="C69" s="44" t="str">
        <f t="shared" si="8"/>
        <v/>
      </c>
      <c r="D69" s="44" t="str">
        <f t="shared" si="9"/>
        <v/>
      </c>
      <c r="E69" s="17"/>
      <c r="F69" s="17" t="str">
        <f>IF('様式 A-2'!$AL$1="","",'様式 A-2'!$AL$1)</f>
        <v/>
      </c>
      <c r="G69" s="44" t="str">
        <f>IF(L69="","",IF('様式 A-2'!$D$7&lt;&gt;"",'様式 A-2'!$D$7,'様式 A-2'!$D$8))</f>
        <v/>
      </c>
      <c r="H69" s="44"/>
      <c r="I69" s="17" t="str">
        <f>IF('様式 A-2'!$AM$3="","",'様式 A-2'!$AM$3)</f>
        <v/>
      </c>
      <c r="J69" s="220" t="str">
        <f>IF(L69="","",'様式 WA-2（集計作業用）'!$C$7)</f>
        <v/>
      </c>
      <c r="K69" s="43" t="s">
        <v>683</v>
      </c>
      <c r="L69" s="25"/>
      <c r="M69" s="26"/>
      <c r="N69" s="25"/>
      <c r="O69" s="26"/>
      <c r="P69" s="160"/>
      <c r="Q69" s="121"/>
      <c r="R69" s="21"/>
      <c r="S69" s="160"/>
      <c r="T69" s="16"/>
      <c r="U69" s="17" t="str">
        <f>IF(T69="","",DATEDIF(T69,'様式 A-2'!$G$2,"Y"))</f>
        <v/>
      </c>
      <c r="V69" s="160"/>
      <c r="W69" s="160"/>
      <c r="X69" s="99"/>
      <c r="Y69" s="99"/>
      <c r="Z69" s="99"/>
      <c r="AA69" s="99"/>
      <c r="AB69" s="99"/>
      <c r="AC69" s="99"/>
      <c r="AD69" s="99"/>
      <c r="AE69" s="99"/>
      <c r="AF69" s="279"/>
      <c r="AG69" s="17">
        <f t="shared" si="5"/>
        <v>0</v>
      </c>
      <c r="AH69" s="45">
        <f t="shared" si="6"/>
        <v>0</v>
      </c>
      <c r="AI69" s="236">
        <f t="shared" si="10"/>
        <v>0</v>
      </c>
    </row>
    <row r="70" spans="1:35" ht="24" customHeight="1">
      <c r="A70" s="17" t="str">
        <f>IF('様式 A-2'!$AL$1="","",'様式 A-2'!$AL$1)</f>
        <v/>
      </c>
      <c r="B70" s="43"/>
      <c r="C70" s="44" t="str">
        <f t="shared" si="8"/>
        <v/>
      </c>
      <c r="D70" s="44" t="str">
        <f t="shared" si="9"/>
        <v/>
      </c>
      <c r="E70" s="17"/>
      <c r="F70" s="17" t="str">
        <f>IF('様式 A-2'!$AL$1="","",'様式 A-2'!$AL$1)</f>
        <v/>
      </c>
      <c r="G70" s="44" t="str">
        <f>IF(L70="","",IF('様式 A-2'!$D$7&lt;&gt;"",'様式 A-2'!$D$7,'様式 A-2'!$D$8))</f>
        <v/>
      </c>
      <c r="H70" s="44"/>
      <c r="I70" s="17" t="str">
        <f>IF('様式 A-2'!$AM$3="","",'様式 A-2'!$AM$3)</f>
        <v/>
      </c>
      <c r="J70" s="220" t="str">
        <f>IF(L70="","",'様式 WA-2（集計作業用）'!$C$7)</f>
        <v/>
      </c>
      <c r="K70" s="43" t="s">
        <v>684</v>
      </c>
      <c r="L70" s="25"/>
      <c r="M70" s="26"/>
      <c r="N70" s="25"/>
      <c r="O70" s="26"/>
      <c r="P70" s="160"/>
      <c r="Q70" s="121"/>
      <c r="R70" s="21"/>
      <c r="S70" s="160"/>
      <c r="T70" s="16"/>
      <c r="U70" s="17" t="str">
        <f>IF(T70="","",DATEDIF(T70,'様式 A-2'!$G$2,"Y"))</f>
        <v/>
      </c>
      <c r="V70" s="160"/>
      <c r="W70" s="160"/>
      <c r="X70" s="99"/>
      <c r="Y70" s="99"/>
      <c r="Z70" s="99"/>
      <c r="AA70" s="99"/>
      <c r="AB70" s="99"/>
      <c r="AC70" s="99"/>
      <c r="AD70" s="99"/>
      <c r="AE70" s="99"/>
      <c r="AF70" s="279"/>
      <c r="AG70" s="17">
        <f t="shared" si="5"/>
        <v>0</v>
      </c>
      <c r="AH70" s="45">
        <f t="shared" si="6"/>
        <v>0</v>
      </c>
      <c r="AI70" s="236">
        <f t="shared" si="10"/>
        <v>0</v>
      </c>
    </row>
    <row r="71" spans="1:35" ht="24" customHeight="1">
      <c r="A71" s="17" t="str">
        <f>IF('様式 A-2'!$AL$1="","",'様式 A-2'!$AL$1)</f>
        <v/>
      </c>
      <c r="B71" s="43"/>
      <c r="C71" s="44" t="str">
        <f t="shared" si="8"/>
        <v/>
      </c>
      <c r="D71" s="44" t="str">
        <f t="shared" si="9"/>
        <v/>
      </c>
      <c r="E71" s="17"/>
      <c r="F71" s="17" t="str">
        <f>IF('様式 A-2'!$AL$1="","",'様式 A-2'!$AL$1)</f>
        <v/>
      </c>
      <c r="G71" s="44" t="str">
        <f>IF(L71="","",IF('様式 A-2'!$D$7&lt;&gt;"",'様式 A-2'!$D$7,'様式 A-2'!$D$8))</f>
        <v/>
      </c>
      <c r="H71" s="44"/>
      <c r="I71" s="17" t="str">
        <f>IF('様式 A-2'!$AM$3="","",'様式 A-2'!$AM$3)</f>
        <v/>
      </c>
      <c r="J71" s="220" t="str">
        <f>IF(L71="","",'様式 WA-2（集計作業用）'!$C$7)</f>
        <v/>
      </c>
      <c r="K71" s="43" t="s">
        <v>685</v>
      </c>
      <c r="L71" s="25"/>
      <c r="M71" s="26"/>
      <c r="N71" s="25"/>
      <c r="O71" s="26"/>
      <c r="P71" s="160"/>
      <c r="Q71" s="121"/>
      <c r="R71" s="21"/>
      <c r="S71" s="160"/>
      <c r="T71" s="16"/>
      <c r="U71" s="17" t="str">
        <f>IF(T71="","",DATEDIF(T71,'様式 A-2'!$G$2,"Y"))</f>
        <v/>
      </c>
      <c r="V71" s="160"/>
      <c r="W71" s="160"/>
      <c r="X71" s="99"/>
      <c r="Y71" s="99"/>
      <c r="Z71" s="99"/>
      <c r="AA71" s="99"/>
      <c r="AB71" s="99"/>
      <c r="AC71" s="99"/>
      <c r="AD71" s="99"/>
      <c r="AE71" s="99"/>
      <c r="AF71" s="279"/>
      <c r="AG71" s="17">
        <f t="shared" si="5"/>
        <v>0</v>
      </c>
      <c r="AH71" s="45">
        <f t="shared" si="6"/>
        <v>0</v>
      </c>
      <c r="AI71" s="236">
        <f t="shared" si="10"/>
        <v>0</v>
      </c>
    </row>
    <row r="72" spans="1:35" ht="24" customHeight="1">
      <c r="A72" s="17" t="str">
        <f>IF('様式 A-2'!$AL$1="","",'様式 A-2'!$AL$1)</f>
        <v/>
      </c>
      <c r="B72" s="43"/>
      <c r="C72" s="44" t="str">
        <f t="shared" si="8"/>
        <v/>
      </c>
      <c r="D72" s="44" t="str">
        <f t="shared" si="9"/>
        <v/>
      </c>
      <c r="E72" s="17"/>
      <c r="F72" s="17" t="str">
        <f>IF('様式 A-2'!$AL$1="","",'様式 A-2'!$AL$1)</f>
        <v/>
      </c>
      <c r="G72" s="44" t="str">
        <f>IF(L72="","",IF('様式 A-2'!$D$7&lt;&gt;"",'様式 A-2'!$D$7,'様式 A-2'!$D$8))</f>
        <v/>
      </c>
      <c r="H72" s="44"/>
      <c r="I72" s="17" t="str">
        <f>IF('様式 A-2'!$AM$3="","",'様式 A-2'!$AM$3)</f>
        <v/>
      </c>
      <c r="J72" s="220" t="str">
        <f>IF(L72="","",'様式 WA-2（集計作業用）'!$C$7)</f>
        <v/>
      </c>
      <c r="K72" s="43" t="s">
        <v>686</v>
      </c>
      <c r="L72" s="25"/>
      <c r="M72" s="26"/>
      <c r="N72" s="25"/>
      <c r="O72" s="26"/>
      <c r="P72" s="160"/>
      <c r="Q72" s="121"/>
      <c r="R72" s="21"/>
      <c r="S72" s="160"/>
      <c r="T72" s="16"/>
      <c r="U72" s="17" t="str">
        <f>IF(T72="","",DATEDIF(T72,'様式 A-2'!$G$2,"Y"))</f>
        <v/>
      </c>
      <c r="V72" s="160"/>
      <c r="W72" s="160"/>
      <c r="X72" s="99"/>
      <c r="Y72" s="99"/>
      <c r="Z72" s="99"/>
      <c r="AA72" s="99"/>
      <c r="AB72" s="99"/>
      <c r="AC72" s="99"/>
      <c r="AD72" s="99"/>
      <c r="AE72" s="99"/>
      <c r="AF72" s="279"/>
      <c r="AG72" s="17">
        <f t="shared" ref="AG72:AG103" si="11">COUNT(X72:AE72)</f>
        <v>0</v>
      </c>
      <c r="AH72" s="45">
        <f t="shared" si="6"/>
        <v>0</v>
      </c>
      <c r="AI72" s="236">
        <f t="shared" si="10"/>
        <v>0</v>
      </c>
    </row>
    <row r="73" spans="1:35" ht="24" customHeight="1">
      <c r="A73" s="17" t="str">
        <f>IF('様式 A-2'!$AL$1="","",'様式 A-2'!$AL$1)</f>
        <v/>
      </c>
      <c r="B73" s="43"/>
      <c r="C73" s="44" t="str">
        <f t="shared" si="8"/>
        <v/>
      </c>
      <c r="D73" s="44" t="str">
        <f t="shared" si="9"/>
        <v/>
      </c>
      <c r="E73" s="17"/>
      <c r="F73" s="17" t="str">
        <f>IF('様式 A-2'!$AL$1="","",'様式 A-2'!$AL$1)</f>
        <v/>
      </c>
      <c r="G73" s="44" t="str">
        <f>IF(L73="","",IF('様式 A-2'!$D$7&lt;&gt;"",'様式 A-2'!$D$7,'様式 A-2'!$D$8))</f>
        <v/>
      </c>
      <c r="H73" s="44"/>
      <c r="I73" s="17" t="str">
        <f>IF('様式 A-2'!$AM$3="","",'様式 A-2'!$AM$3)</f>
        <v/>
      </c>
      <c r="J73" s="220" t="str">
        <f>IF(L73="","",'様式 WA-2（集計作業用）'!$C$7)</f>
        <v/>
      </c>
      <c r="K73" s="43" t="s">
        <v>687</v>
      </c>
      <c r="L73" s="25"/>
      <c r="M73" s="26"/>
      <c r="N73" s="25"/>
      <c r="O73" s="26"/>
      <c r="P73" s="160"/>
      <c r="Q73" s="121"/>
      <c r="R73" s="21"/>
      <c r="S73" s="160"/>
      <c r="T73" s="16"/>
      <c r="U73" s="17" t="str">
        <f>IF(T73="","",DATEDIF(T73,'様式 A-2'!$G$2,"Y"))</f>
        <v/>
      </c>
      <c r="V73" s="160"/>
      <c r="W73" s="160"/>
      <c r="X73" s="99"/>
      <c r="Y73" s="99"/>
      <c r="Z73" s="99"/>
      <c r="AA73" s="99"/>
      <c r="AB73" s="99"/>
      <c r="AC73" s="99"/>
      <c r="AD73" s="99"/>
      <c r="AE73" s="99"/>
      <c r="AF73" s="279"/>
      <c r="AG73" s="17">
        <f t="shared" si="11"/>
        <v>0</v>
      </c>
      <c r="AH73" s="45">
        <f t="shared" si="6"/>
        <v>0</v>
      </c>
      <c r="AI73" s="236">
        <f t="shared" si="10"/>
        <v>0</v>
      </c>
    </row>
    <row r="74" spans="1:35" ht="24" customHeight="1">
      <c r="A74" s="17" t="str">
        <f>IF('様式 A-2'!$AL$1="","",'様式 A-2'!$AL$1)</f>
        <v/>
      </c>
      <c r="B74" s="43"/>
      <c r="C74" s="44" t="str">
        <f t="shared" si="8"/>
        <v/>
      </c>
      <c r="D74" s="44" t="str">
        <f t="shared" si="9"/>
        <v/>
      </c>
      <c r="E74" s="17"/>
      <c r="F74" s="17" t="str">
        <f>IF('様式 A-2'!$AL$1="","",'様式 A-2'!$AL$1)</f>
        <v/>
      </c>
      <c r="G74" s="44" t="str">
        <f>IF(L74="","",IF('様式 A-2'!$D$7&lt;&gt;"",'様式 A-2'!$D$7,'様式 A-2'!$D$8))</f>
        <v/>
      </c>
      <c r="H74" s="44"/>
      <c r="I74" s="17" t="str">
        <f>IF('様式 A-2'!$AM$3="","",'様式 A-2'!$AM$3)</f>
        <v/>
      </c>
      <c r="J74" s="220" t="str">
        <f>IF(L74="","",'様式 WA-2（集計作業用）'!$C$7)</f>
        <v/>
      </c>
      <c r="K74" s="43" t="s">
        <v>688</v>
      </c>
      <c r="L74" s="25"/>
      <c r="M74" s="26"/>
      <c r="N74" s="25"/>
      <c r="O74" s="26"/>
      <c r="P74" s="160"/>
      <c r="Q74" s="121"/>
      <c r="R74" s="21"/>
      <c r="S74" s="160"/>
      <c r="T74" s="16"/>
      <c r="U74" s="17" t="str">
        <f>IF(T74="","",DATEDIF(T74,'様式 A-2'!$G$2,"Y"))</f>
        <v/>
      </c>
      <c r="V74" s="160"/>
      <c r="W74" s="160"/>
      <c r="X74" s="99"/>
      <c r="Y74" s="99"/>
      <c r="Z74" s="99"/>
      <c r="AA74" s="99"/>
      <c r="AB74" s="99"/>
      <c r="AC74" s="99"/>
      <c r="AD74" s="99"/>
      <c r="AE74" s="99"/>
      <c r="AF74" s="279"/>
      <c r="AG74" s="17">
        <f t="shared" si="11"/>
        <v>0</v>
      </c>
      <c r="AH74" s="45">
        <f t="shared" si="6"/>
        <v>0</v>
      </c>
      <c r="AI74" s="236">
        <f t="shared" si="10"/>
        <v>0</v>
      </c>
    </row>
    <row r="75" spans="1:35" ht="24" customHeight="1">
      <c r="A75" s="17" t="str">
        <f>IF('様式 A-2'!$AL$1="","",'様式 A-2'!$AL$1)</f>
        <v/>
      </c>
      <c r="B75" s="43"/>
      <c r="C75" s="44" t="str">
        <f t="shared" si="8"/>
        <v/>
      </c>
      <c r="D75" s="44" t="str">
        <f t="shared" si="9"/>
        <v/>
      </c>
      <c r="E75" s="17"/>
      <c r="F75" s="17" t="str">
        <f>IF('様式 A-2'!$AL$1="","",'様式 A-2'!$AL$1)</f>
        <v/>
      </c>
      <c r="G75" s="44" t="str">
        <f>IF(L75="","",IF('様式 A-2'!$D$7&lt;&gt;"",'様式 A-2'!$D$7,'様式 A-2'!$D$8))</f>
        <v/>
      </c>
      <c r="H75" s="44"/>
      <c r="I75" s="17" t="str">
        <f>IF('様式 A-2'!$AM$3="","",'様式 A-2'!$AM$3)</f>
        <v/>
      </c>
      <c r="J75" s="220" t="str">
        <f>IF(L75="","",'様式 WA-2（集計作業用）'!$C$7)</f>
        <v/>
      </c>
      <c r="K75" s="43" t="s">
        <v>689</v>
      </c>
      <c r="L75" s="25"/>
      <c r="M75" s="26"/>
      <c r="N75" s="25"/>
      <c r="O75" s="26"/>
      <c r="P75" s="160"/>
      <c r="Q75" s="121"/>
      <c r="R75" s="21"/>
      <c r="S75" s="160"/>
      <c r="T75" s="16"/>
      <c r="U75" s="17" t="str">
        <f>IF(T75="","",DATEDIF(T75,'様式 A-2'!$G$2,"Y"))</f>
        <v/>
      </c>
      <c r="V75" s="160"/>
      <c r="W75" s="160"/>
      <c r="X75" s="99"/>
      <c r="Y75" s="99"/>
      <c r="Z75" s="99"/>
      <c r="AA75" s="99"/>
      <c r="AB75" s="99"/>
      <c r="AC75" s="99"/>
      <c r="AD75" s="99"/>
      <c r="AE75" s="99"/>
      <c r="AF75" s="279"/>
      <c r="AG75" s="17">
        <f t="shared" si="11"/>
        <v>0</v>
      </c>
      <c r="AH75" s="45">
        <f t="shared" si="6"/>
        <v>0</v>
      </c>
      <c r="AI75" s="236">
        <f t="shared" si="10"/>
        <v>0</v>
      </c>
    </row>
    <row r="76" spans="1:35" ht="24" customHeight="1">
      <c r="A76" s="17" t="str">
        <f>IF('様式 A-2'!$AL$1="","",'様式 A-2'!$AL$1)</f>
        <v/>
      </c>
      <c r="B76" s="43"/>
      <c r="C76" s="44" t="str">
        <f t="shared" si="8"/>
        <v/>
      </c>
      <c r="D76" s="44" t="str">
        <f t="shared" si="9"/>
        <v/>
      </c>
      <c r="E76" s="17"/>
      <c r="F76" s="17" t="str">
        <f>IF('様式 A-2'!$AL$1="","",'様式 A-2'!$AL$1)</f>
        <v/>
      </c>
      <c r="G76" s="44" t="str">
        <f>IF(L76="","",IF('様式 A-2'!$D$7&lt;&gt;"",'様式 A-2'!$D$7,'様式 A-2'!$D$8))</f>
        <v/>
      </c>
      <c r="H76" s="44"/>
      <c r="I76" s="17" t="str">
        <f>IF('様式 A-2'!$AM$3="","",'様式 A-2'!$AM$3)</f>
        <v/>
      </c>
      <c r="J76" s="220" t="str">
        <f>IF(L76="","",'様式 WA-2（集計作業用）'!$C$7)</f>
        <v/>
      </c>
      <c r="K76" s="43" t="s">
        <v>690</v>
      </c>
      <c r="L76" s="25"/>
      <c r="M76" s="26"/>
      <c r="N76" s="25"/>
      <c r="O76" s="26"/>
      <c r="P76" s="160"/>
      <c r="Q76" s="121"/>
      <c r="R76" s="21"/>
      <c r="S76" s="160"/>
      <c r="T76" s="16"/>
      <c r="U76" s="17" t="str">
        <f>IF(T76="","",DATEDIF(T76,'様式 A-2'!$G$2,"Y"))</f>
        <v/>
      </c>
      <c r="V76" s="160"/>
      <c r="W76" s="160"/>
      <c r="X76" s="99"/>
      <c r="Y76" s="99"/>
      <c r="Z76" s="99"/>
      <c r="AA76" s="99"/>
      <c r="AB76" s="99"/>
      <c r="AC76" s="99"/>
      <c r="AD76" s="99"/>
      <c r="AE76" s="99"/>
      <c r="AF76" s="279"/>
      <c r="AG76" s="17">
        <f t="shared" si="11"/>
        <v>0</v>
      </c>
      <c r="AH76" s="45">
        <f t="shared" si="6"/>
        <v>0</v>
      </c>
      <c r="AI76" s="236">
        <f t="shared" si="10"/>
        <v>0</v>
      </c>
    </row>
    <row r="77" spans="1:35" ht="24" customHeight="1">
      <c r="A77" s="17" t="str">
        <f>IF('様式 A-2'!$AL$1="","",'様式 A-2'!$AL$1)</f>
        <v/>
      </c>
      <c r="B77" s="43"/>
      <c r="C77" s="44" t="str">
        <f t="shared" si="8"/>
        <v/>
      </c>
      <c r="D77" s="44" t="str">
        <f t="shared" si="9"/>
        <v/>
      </c>
      <c r="E77" s="17"/>
      <c r="F77" s="17" t="str">
        <f>IF('様式 A-2'!$AL$1="","",'様式 A-2'!$AL$1)</f>
        <v/>
      </c>
      <c r="G77" s="44" t="str">
        <f>IF(L77="","",IF('様式 A-2'!$D$7&lt;&gt;"",'様式 A-2'!$D$7,'様式 A-2'!$D$8))</f>
        <v/>
      </c>
      <c r="H77" s="44"/>
      <c r="I77" s="17" t="str">
        <f>IF('様式 A-2'!$AM$3="","",'様式 A-2'!$AM$3)</f>
        <v/>
      </c>
      <c r="J77" s="220" t="str">
        <f>IF(L77="","",'様式 WA-2（集計作業用）'!$C$7)</f>
        <v/>
      </c>
      <c r="K77" s="43" t="s">
        <v>691</v>
      </c>
      <c r="L77" s="25"/>
      <c r="M77" s="26"/>
      <c r="N77" s="25"/>
      <c r="O77" s="26"/>
      <c r="P77" s="160"/>
      <c r="Q77" s="121"/>
      <c r="R77" s="21"/>
      <c r="S77" s="160"/>
      <c r="T77" s="16"/>
      <c r="U77" s="17" t="str">
        <f>IF(T77="","",DATEDIF(T77,'様式 A-2'!$G$2,"Y"))</f>
        <v/>
      </c>
      <c r="V77" s="160"/>
      <c r="W77" s="160"/>
      <c r="X77" s="99"/>
      <c r="Y77" s="99"/>
      <c r="Z77" s="99"/>
      <c r="AA77" s="99"/>
      <c r="AB77" s="99"/>
      <c r="AC77" s="99"/>
      <c r="AD77" s="99"/>
      <c r="AE77" s="99"/>
      <c r="AF77" s="279"/>
      <c r="AG77" s="17">
        <f t="shared" si="11"/>
        <v>0</v>
      </c>
      <c r="AH77" s="45">
        <f t="shared" si="6"/>
        <v>0</v>
      </c>
      <c r="AI77" s="236">
        <f t="shared" si="10"/>
        <v>0</v>
      </c>
    </row>
    <row r="78" spans="1:35" ht="24" customHeight="1">
      <c r="A78" s="17" t="str">
        <f>IF('様式 A-2'!$AL$1="","",'様式 A-2'!$AL$1)</f>
        <v/>
      </c>
      <c r="B78" s="43"/>
      <c r="C78" s="44" t="str">
        <f t="shared" si="8"/>
        <v/>
      </c>
      <c r="D78" s="44" t="str">
        <f t="shared" si="9"/>
        <v/>
      </c>
      <c r="E78" s="17"/>
      <c r="F78" s="17" t="str">
        <f>IF('様式 A-2'!$AL$1="","",'様式 A-2'!$AL$1)</f>
        <v/>
      </c>
      <c r="G78" s="44" t="str">
        <f>IF(L78="","",IF('様式 A-2'!$D$7&lt;&gt;"",'様式 A-2'!$D$7,'様式 A-2'!$D$8))</f>
        <v/>
      </c>
      <c r="H78" s="44"/>
      <c r="I78" s="17" t="str">
        <f>IF('様式 A-2'!$AM$3="","",'様式 A-2'!$AM$3)</f>
        <v/>
      </c>
      <c r="J78" s="220" t="str">
        <f>IF(L78="","",'様式 WA-2（集計作業用）'!$C$7)</f>
        <v/>
      </c>
      <c r="K78" s="43" t="s">
        <v>692</v>
      </c>
      <c r="L78" s="25"/>
      <c r="M78" s="26"/>
      <c r="N78" s="25"/>
      <c r="O78" s="26"/>
      <c r="P78" s="160"/>
      <c r="Q78" s="121"/>
      <c r="R78" s="21"/>
      <c r="S78" s="160"/>
      <c r="T78" s="16"/>
      <c r="U78" s="17" t="str">
        <f>IF(T78="","",DATEDIF(T78,'様式 A-2'!$G$2,"Y"))</f>
        <v/>
      </c>
      <c r="V78" s="160"/>
      <c r="W78" s="160"/>
      <c r="X78" s="99"/>
      <c r="Y78" s="99"/>
      <c r="Z78" s="99"/>
      <c r="AA78" s="99"/>
      <c r="AB78" s="99"/>
      <c r="AC78" s="99"/>
      <c r="AD78" s="99"/>
      <c r="AE78" s="99"/>
      <c r="AF78" s="279"/>
      <c r="AG78" s="17">
        <f t="shared" si="11"/>
        <v>0</v>
      </c>
      <c r="AH78" s="45">
        <f t="shared" si="6"/>
        <v>0</v>
      </c>
      <c r="AI78" s="236">
        <f t="shared" si="10"/>
        <v>0</v>
      </c>
    </row>
    <row r="79" spans="1:35" ht="24" customHeight="1">
      <c r="A79" s="17" t="str">
        <f>IF('様式 A-2'!$AL$1="","",'様式 A-2'!$AL$1)</f>
        <v/>
      </c>
      <c r="B79" s="43"/>
      <c r="C79" s="44" t="str">
        <f t="shared" si="8"/>
        <v/>
      </c>
      <c r="D79" s="44" t="str">
        <f t="shared" si="9"/>
        <v/>
      </c>
      <c r="E79" s="17"/>
      <c r="F79" s="17" t="str">
        <f>IF('様式 A-2'!$AL$1="","",'様式 A-2'!$AL$1)</f>
        <v/>
      </c>
      <c r="G79" s="44" t="str">
        <f>IF(L79="","",IF('様式 A-2'!$D$7&lt;&gt;"",'様式 A-2'!$D$7,'様式 A-2'!$D$8))</f>
        <v/>
      </c>
      <c r="H79" s="44"/>
      <c r="I79" s="17" t="str">
        <f>IF('様式 A-2'!$AM$3="","",'様式 A-2'!$AM$3)</f>
        <v/>
      </c>
      <c r="J79" s="220" t="str">
        <f>IF(L79="","",'様式 WA-2（集計作業用）'!$C$7)</f>
        <v/>
      </c>
      <c r="K79" s="43" t="s">
        <v>693</v>
      </c>
      <c r="L79" s="25"/>
      <c r="M79" s="26"/>
      <c r="N79" s="25"/>
      <c r="O79" s="26"/>
      <c r="P79" s="160"/>
      <c r="Q79" s="121"/>
      <c r="R79" s="21"/>
      <c r="S79" s="160"/>
      <c r="T79" s="16"/>
      <c r="U79" s="17" t="str">
        <f>IF(T79="","",DATEDIF(T79,'様式 A-2'!$G$2,"Y"))</f>
        <v/>
      </c>
      <c r="V79" s="160"/>
      <c r="W79" s="160"/>
      <c r="X79" s="99"/>
      <c r="Y79" s="99"/>
      <c r="Z79" s="99"/>
      <c r="AA79" s="99"/>
      <c r="AB79" s="99"/>
      <c r="AC79" s="99"/>
      <c r="AD79" s="99"/>
      <c r="AE79" s="99"/>
      <c r="AF79" s="279"/>
      <c r="AG79" s="17">
        <f t="shared" si="11"/>
        <v>0</v>
      </c>
      <c r="AH79" s="45">
        <f t="shared" si="6"/>
        <v>0</v>
      </c>
      <c r="AI79" s="236">
        <f t="shared" si="10"/>
        <v>0</v>
      </c>
    </row>
    <row r="80" spans="1:35" ht="24" customHeight="1">
      <c r="A80" s="17" t="str">
        <f>IF('様式 A-2'!$AL$1="","",'様式 A-2'!$AL$1)</f>
        <v/>
      </c>
      <c r="B80" s="43"/>
      <c r="C80" s="44" t="str">
        <f t="shared" si="8"/>
        <v/>
      </c>
      <c r="D80" s="44" t="str">
        <f t="shared" si="9"/>
        <v/>
      </c>
      <c r="E80" s="17"/>
      <c r="F80" s="17" t="str">
        <f>IF('様式 A-2'!$AL$1="","",'様式 A-2'!$AL$1)</f>
        <v/>
      </c>
      <c r="G80" s="44" t="str">
        <f>IF(L80="","",IF('様式 A-2'!$D$7&lt;&gt;"",'様式 A-2'!$D$7,'様式 A-2'!$D$8))</f>
        <v/>
      </c>
      <c r="H80" s="44"/>
      <c r="I80" s="17" t="str">
        <f>IF('様式 A-2'!$AM$3="","",'様式 A-2'!$AM$3)</f>
        <v/>
      </c>
      <c r="J80" s="220" t="str">
        <f>IF(L80="","",'様式 WA-2（集計作業用）'!$C$7)</f>
        <v/>
      </c>
      <c r="K80" s="43" t="s">
        <v>694</v>
      </c>
      <c r="L80" s="25"/>
      <c r="M80" s="26"/>
      <c r="N80" s="25"/>
      <c r="O80" s="26"/>
      <c r="P80" s="160"/>
      <c r="Q80" s="121"/>
      <c r="R80" s="21"/>
      <c r="S80" s="160"/>
      <c r="T80" s="16"/>
      <c r="U80" s="17" t="str">
        <f>IF(T80="","",DATEDIF(T80,'様式 A-2'!$G$2,"Y"))</f>
        <v/>
      </c>
      <c r="V80" s="160"/>
      <c r="W80" s="160"/>
      <c r="X80" s="99"/>
      <c r="Y80" s="99"/>
      <c r="Z80" s="99"/>
      <c r="AA80" s="99"/>
      <c r="AB80" s="99"/>
      <c r="AC80" s="99"/>
      <c r="AD80" s="99"/>
      <c r="AE80" s="99"/>
      <c r="AF80" s="279"/>
      <c r="AG80" s="17">
        <f t="shared" si="11"/>
        <v>0</v>
      </c>
      <c r="AH80" s="45">
        <f t="shared" si="6"/>
        <v>0</v>
      </c>
      <c r="AI80" s="236">
        <f t="shared" si="10"/>
        <v>0</v>
      </c>
    </row>
    <row r="81" spans="1:35" ht="24" customHeight="1">
      <c r="A81" s="17" t="str">
        <f>IF('様式 A-2'!$AL$1="","",'様式 A-2'!$AL$1)</f>
        <v/>
      </c>
      <c r="B81" s="43"/>
      <c r="C81" s="44" t="str">
        <f t="shared" si="8"/>
        <v/>
      </c>
      <c r="D81" s="44" t="str">
        <f t="shared" si="9"/>
        <v/>
      </c>
      <c r="E81" s="17"/>
      <c r="F81" s="17" t="str">
        <f>IF('様式 A-2'!$AL$1="","",'様式 A-2'!$AL$1)</f>
        <v/>
      </c>
      <c r="G81" s="44" t="str">
        <f>IF(L81="","",IF('様式 A-2'!$D$7&lt;&gt;"",'様式 A-2'!$D$7,'様式 A-2'!$D$8))</f>
        <v/>
      </c>
      <c r="H81" s="44"/>
      <c r="I81" s="17" t="str">
        <f>IF('様式 A-2'!$AM$3="","",'様式 A-2'!$AM$3)</f>
        <v/>
      </c>
      <c r="J81" s="220" t="str">
        <f>IF(L81="","",'様式 WA-2（集計作業用）'!$C$7)</f>
        <v/>
      </c>
      <c r="K81" s="43" t="s">
        <v>695</v>
      </c>
      <c r="L81" s="25"/>
      <c r="M81" s="26"/>
      <c r="N81" s="25"/>
      <c r="O81" s="26"/>
      <c r="P81" s="160"/>
      <c r="Q81" s="121"/>
      <c r="R81" s="21"/>
      <c r="S81" s="160"/>
      <c r="T81" s="16"/>
      <c r="U81" s="17" t="str">
        <f>IF(T81="","",DATEDIF(T81,'様式 A-2'!$G$2,"Y"))</f>
        <v/>
      </c>
      <c r="V81" s="160"/>
      <c r="W81" s="160"/>
      <c r="X81" s="99"/>
      <c r="Y81" s="99"/>
      <c r="Z81" s="99"/>
      <c r="AA81" s="99"/>
      <c r="AB81" s="99"/>
      <c r="AC81" s="99"/>
      <c r="AD81" s="99"/>
      <c r="AE81" s="99"/>
      <c r="AF81" s="279"/>
      <c r="AG81" s="17">
        <f t="shared" si="11"/>
        <v>0</v>
      </c>
      <c r="AH81" s="45">
        <f t="shared" si="6"/>
        <v>0</v>
      </c>
      <c r="AI81" s="236">
        <f t="shared" si="10"/>
        <v>0</v>
      </c>
    </row>
    <row r="82" spans="1:35" ht="24" customHeight="1">
      <c r="A82" s="17" t="str">
        <f>IF('様式 A-2'!$AL$1="","",'様式 A-2'!$AL$1)</f>
        <v/>
      </c>
      <c r="B82" s="43"/>
      <c r="C82" s="44" t="str">
        <f t="shared" si="8"/>
        <v/>
      </c>
      <c r="D82" s="44" t="str">
        <f t="shared" si="9"/>
        <v/>
      </c>
      <c r="E82" s="17"/>
      <c r="F82" s="17" t="str">
        <f>IF('様式 A-2'!$AL$1="","",'様式 A-2'!$AL$1)</f>
        <v/>
      </c>
      <c r="G82" s="44" t="str">
        <f>IF(L82="","",IF('様式 A-2'!$D$7&lt;&gt;"",'様式 A-2'!$D$7,'様式 A-2'!$D$8))</f>
        <v/>
      </c>
      <c r="H82" s="44"/>
      <c r="I82" s="17" t="str">
        <f>IF('様式 A-2'!$AM$3="","",'様式 A-2'!$AM$3)</f>
        <v/>
      </c>
      <c r="J82" s="220" t="str">
        <f>IF(L82="","",'様式 WA-2（集計作業用）'!$C$7)</f>
        <v/>
      </c>
      <c r="K82" s="43" t="s">
        <v>696</v>
      </c>
      <c r="L82" s="25"/>
      <c r="M82" s="26"/>
      <c r="N82" s="25"/>
      <c r="O82" s="26"/>
      <c r="P82" s="160"/>
      <c r="Q82" s="121"/>
      <c r="R82" s="21"/>
      <c r="S82" s="160"/>
      <c r="T82" s="16"/>
      <c r="U82" s="17" t="str">
        <f>IF(T82="","",DATEDIF(T82,'様式 A-2'!$G$2,"Y"))</f>
        <v/>
      </c>
      <c r="V82" s="160"/>
      <c r="W82" s="160"/>
      <c r="X82" s="99"/>
      <c r="Y82" s="99"/>
      <c r="Z82" s="99"/>
      <c r="AA82" s="99"/>
      <c r="AB82" s="99"/>
      <c r="AC82" s="99"/>
      <c r="AD82" s="99"/>
      <c r="AE82" s="99"/>
      <c r="AF82" s="279"/>
      <c r="AG82" s="17">
        <f t="shared" si="11"/>
        <v>0</v>
      </c>
      <c r="AH82" s="45">
        <f t="shared" si="6"/>
        <v>0</v>
      </c>
      <c r="AI82" s="236">
        <f t="shared" si="10"/>
        <v>0</v>
      </c>
    </row>
    <row r="83" spans="1:35" ht="24" customHeight="1">
      <c r="A83" s="17" t="str">
        <f>IF('様式 A-2'!$AL$1="","",'様式 A-2'!$AL$1)</f>
        <v/>
      </c>
      <c r="B83" s="43"/>
      <c r="C83" s="44" t="str">
        <f t="shared" si="8"/>
        <v/>
      </c>
      <c r="D83" s="44" t="str">
        <f t="shared" si="9"/>
        <v/>
      </c>
      <c r="E83" s="17"/>
      <c r="F83" s="17" t="str">
        <f>IF('様式 A-2'!$AL$1="","",'様式 A-2'!$AL$1)</f>
        <v/>
      </c>
      <c r="G83" s="44" t="str">
        <f>IF(L83="","",IF('様式 A-2'!$D$7&lt;&gt;"",'様式 A-2'!$D$7,'様式 A-2'!$D$8))</f>
        <v/>
      </c>
      <c r="H83" s="44"/>
      <c r="I83" s="17" t="str">
        <f>IF('様式 A-2'!$AM$3="","",'様式 A-2'!$AM$3)</f>
        <v/>
      </c>
      <c r="J83" s="220" t="str">
        <f>IF(L83="","",'様式 WA-2（集計作業用）'!$C$7)</f>
        <v/>
      </c>
      <c r="K83" s="43" t="s">
        <v>697</v>
      </c>
      <c r="L83" s="25"/>
      <c r="M83" s="26"/>
      <c r="N83" s="25"/>
      <c r="O83" s="26"/>
      <c r="P83" s="160"/>
      <c r="Q83" s="121"/>
      <c r="R83" s="21"/>
      <c r="S83" s="160"/>
      <c r="T83" s="16"/>
      <c r="U83" s="17" t="str">
        <f>IF(T83="","",DATEDIF(T83,'様式 A-2'!$G$2,"Y"))</f>
        <v/>
      </c>
      <c r="V83" s="160"/>
      <c r="W83" s="160"/>
      <c r="X83" s="99"/>
      <c r="Y83" s="99"/>
      <c r="Z83" s="99"/>
      <c r="AA83" s="99"/>
      <c r="AB83" s="99"/>
      <c r="AC83" s="99"/>
      <c r="AD83" s="99"/>
      <c r="AE83" s="99"/>
      <c r="AF83" s="279"/>
      <c r="AG83" s="17">
        <f t="shared" si="11"/>
        <v>0</v>
      </c>
      <c r="AH83" s="45">
        <f t="shared" si="6"/>
        <v>0</v>
      </c>
      <c r="AI83" s="236">
        <f t="shared" si="10"/>
        <v>0</v>
      </c>
    </row>
    <row r="84" spans="1:35" ht="24" customHeight="1">
      <c r="A84" s="17" t="str">
        <f>IF('様式 A-2'!$AL$1="","",'様式 A-2'!$AL$1)</f>
        <v/>
      </c>
      <c r="B84" s="43"/>
      <c r="C84" s="44" t="str">
        <f t="shared" si="8"/>
        <v/>
      </c>
      <c r="D84" s="44" t="str">
        <f t="shared" si="9"/>
        <v/>
      </c>
      <c r="E84" s="17"/>
      <c r="F84" s="17" t="str">
        <f>IF('様式 A-2'!$AL$1="","",'様式 A-2'!$AL$1)</f>
        <v/>
      </c>
      <c r="G84" s="44" t="str">
        <f>IF(L84="","",IF('様式 A-2'!$D$7&lt;&gt;"",'様式 A-2'!$D$7,'様式 A-2'!$D$8))</f>
        <v/>
      </c>
      <c r="H84" s="44"/>
      <c r="I84" s="17" t="str">
        <f>IF('様式 A-2'!$AM$3="","",'様式 A-2'!$AM$3)</f>
        <v/>
      </c>
      <c r="J84" s="220" t="str">
        <f>IF(L84="","",'様式 WA-2（集計作業用）'!$C$7)</f>
        <v/>
      </c>
      <c r="K84" s="43" t="s">
        <v>698</v>
      </c>
      <c r="L84" s="25"/>
      <c r="M84" s="26"/>
      <c r="N84" s="25"/>
      <c r="O84" s="26"/>
      <c r="P84" s="160"/>
      <c r="Q84" s="121"/>
      <c r="R84" s="21"/>
      <c r="S84" s="160"/>
      <c r="T84" s="16"/>
      <c r="U84" s="17" t="str">
        <f>IF(T84="","",DATEDIF(T84,'様式 A-2'!$G$2,"Y"))</f>
        <v/>
      </c>
      <c r="V84" s="160"/>
      <c r="W84" s="160"/>
      <c r="X84" s="99"/>
      <c r="Y84" s="99"/>
      <c r="Z84" s="99"/>
      <c r="AA84" s="99"/>
      <c r="AB84" s="99"/>
      <c r="AC84" s="99"/>
      <c r="AD84" s="99"/>
      <c r="AE84" s="99"/>
      <c r="AF84" s="279"/>
      <c r="AG84" s="17">
        <f t="shared" si="11"/>
        <v>0</v>
      </c>
      <c r="AH84" s="45">
        <f t="shared" si="6"/>
        <v>0</v>
      </c>
      <c r="AI84" s="236">
        <f t="shared" si="10"/>
        <v>0</v>
      </c>
    </row>
    <row r="85" spans="1:35" ht="24" customHeight="1">
      <c r="A85" s="17" t="str">
        <f>IF('様式 A-2'!$AL$1="","",'様式 A-2'!$AL$1)</f>
        <v/>
      </c>
      <c r="B85" s="43"/>
      <c r="C85" s="44" t="str">
        <f t="shared" si="8"/>
        <v/>
      </c>
      <c r="D85" s="44" t="str">
        <f t="shared" si="9"/>
        <v/>
      </c>
      <c r="E85" s="17"/>
      <c r="F85" s="17" t="str">
        <f>IF('様式 A-2'!$AL$1="","",'様式 A-2'!$AL$1)</f>
        <v/>
      </c>
      <c r="G85" s="44" t="str">
        <f>IF(L85="","",IF('様式 A-2'!$D$7&lt;&gt;"",'様式 A-2'!$D$7,'様式 A-2'!$D$8))</f>
        <v/>
      </c>
      <c r="H85" s="44"/>
      <c r="I85" s="17" t="str">
        <f>IF('様式 A-2'!$AM$3="","",'様式 A-2'!$AM$3)</f>
        <v/>
      </c>
      <c r="J85" s="220" t="str">
        <f>IF(L85="","",'様式 WA-2（集計作業用）'!$C$7)</f>
        <v/>
      </c>
      <c r="K85" s="43" t="s">
        <v>699</v>
      </c>
      <c r="L85" s="25"/>
      <c r="M85" s="26"/>
      <c r="N85" s="25"/>
      <c r="O85" s="26"/>
      <c r="P85" s="160"/>
      <c r="Q85" s="121"/>
      <c r="R85" s="21"/>
      <c r="S85" s="160"/>
      <c r="T85" s="16"/>
      <c r="U85" s="17" t="str">
        <f>IF(T85="","",DATEDIF(T85,'様式 A-2'!$G$2,"Y"))</f>
        <v/>
      </c>
      <c r="V85" s="160"/>
      <c r="W85" s="160"/>
      <c r="X85" s="99"/>
      <c r="Y85" s="99"/>
      <c r="Z85" s="99"/>
      <c r="AA85" s="99"/>
      <c r="AB85" s="99"/>
      <c r="AC85" s="99"/>
      <c r="AD85" s="99"/>
      <c r="AE85" s="99"/>
      <c r="AF85" s="279"/>
      <c r="AG85" s="17">
        <f t="shared" si="11"/>
        <v>0</v>
      </c>
      <c r="AH85" s="45">
        <f t="shared" si="6"/>
        <v>0</v>
      </c>
      <c r="AI85" s="236">
        <f t="shared" si="10"/>
        <v>0</v>
      </c>
    </row>
    <row r="86" spans="1:35" ht="24" customHeight="1">
      <c r="A86" s="17" t="str">
        <f>IF('様式 A-2'!$AL$1="","",'様式 A-2'!$AL$1)</f>
        <v/>
      </c>
      <c r="B86" s="43"/>
      <c r="C86" s="44" t="str">
        <f t="shared" si="8"/>
        <v/>
      </c>
      <c r="D86" s="44" t="str">
        <f t="shared" si="9"/>
        <v/>
      </c>
      <c r="E86" s="17"/>
      <c r="F86" s="17" t="str">
        <f>IF('様式 A-2'!$AL$1="","",'様式 A-2'!$AL$1)</f>
        <v/>
      </c>
      <c r="G86" s="44" t="str">
        <f>IF(L86="","",IF('様式 A-2'!$D$7&lt;&gt;"",'様式 A-2'!$D$7,'様式 A-2'!$D$8))</f>
        <v/>
      </c>
      <c r="H86" s="44"/>
      <c r="I86" s="17" t="str">
        <f>IF('様式 A-2'!$AM$3="","",'様式 A-2'!$AM$3)</f>
        <v/>
      </c>
      <c r="J86" s="220" t="str">
        <f>IF(L86="","",'様式 WA-2（集計作業用）'!$C$7)</f>
        <v/>
      </c>
      <c r="K86" s="43" t="s">
        <v>700</v>
      </c>
      <c r="L86" s="25"/>
      <c r="M86" s="26"/>
      <c r="N86" s="25"/>
      <c r="O86" s="26"/>
      <c r="P86" s="160"/>
      <c r="Q86" s="121"/>
      <c r="R86" s="21"/>
      <c r="S86" s="160"/>
      <c r="T86" s="16"/>
      <c r="U86" s="17" t="str">
        <f>IF(T86="","",DATEDIF(T86,'様式 A-2'!$G$2,"Y"))</f>
        <v/>
      </c>
      <c r="V86" s="160"/>
      <c r="W86" s="160"/>
      <c r="X86" s="99"/>
      <c r="Y86" s="99"/>
      <c r="Z86" s="99"/>
      <c r="AA86" s="99"/>
      <c r="AB86" s="99"/>
      <c r="AC86" s="99"/>
      <c r="AD86" s="99"/>
      <c r="AE86" s="99"/>
      <c r="AF86" s="279"/>
      <c r="AG86" s="17">
        <f t="shared" si="11"/>
        <v>0</v>
      </c>
      <c r="AH86" s="45">
        <f t="shared" si="6"/>
        <v>0</v>
      </c>
      <c r="AI86" s="236">
        <f t="shared" si="10"/>
        <v>0</v>
      </c>
    </row>
    <row r="87" spans="1:35" ht="24" customHeight="1">
      <c r="A87" s="17" t="str">
        <f>IF('様式 A-2'!$AL$1="","",'様式 A-2'!$AL$1)</f>
        <v/>
      </c>
      <c r="B87" s="43"/>
      <c r="C87" s="44" t="str">
        <f t="shared" si="8"/>
        <v/>
      </c>
      <c r="D87" s="44" t="str">
        <f t="shared" si="9"/>
        <v/>
      </c>
      <c r="E87" s="17"/>
      <c r="F87" s="17" t="str">
        <f>IF('様式 A-2'!$AL$1="","",'様式 A-2'!$AL$1)</f>
        <v/>
      </c>
      <c r="G87" s="44" t="str">
        <f>IF(L87="","",IF('様式 A-2'!$D$7&lt;&gt;"",'様式 A-2'!$D$7,'様式 A-2'!$D$8))</f>
        <v/>
      </c>
      <c r="H87" s="44"/>
      <c r="I87" s="17" t="str">
        <f>IF('様式 A-2'!$AM$3="","",'様式 A-2'!$AM$3)</f>
        <v/>
      </c>
      <c r="J87" s="220" t="str">
        <f>IF(L87="","",'様式 WA-2（集計作業用）'!$C$7)</f>
        <v/>
      </c>
      <c r="K87" s="43" t="s">
        <v>701</v>
      </c>
      <c r="L87" s="25"/>
      <c r="M87" s="26"/>
      <c r="N87" s="25"/>
      <c r="O87" s="26"/>
      <c r="P87" s="160"/>
      <c r="Q87" s="121"/>
      <c r="R87" s="21"/>
      <c r="S87" s="160"/>
      <c r="T87" s="16"/>
      <c r="U87" s="17" t="str">
        <f>IF(T87="","",DATEDIF(T87,'様式 A-2'!$G$2,"Y"))</f>
        <v/>
      </c>
      <c r="V87" s="160"/>
      <c r="W87" s="160"/>
      <c r="X87" s="99"/>
      <c r="Y87" s="99"/>
      <c r="Z87" s="99"/>
      <c r="AA87" s="99"/>
      <c r="AB87" s="99"/>
      <c r="AC87" s="99"/>
      <c r="AD87" s="99"/>
      <c r="AE87" s="99"/>
      <c r="AF87" s="279"/>
      <c r="AG87" s="17">
        <f t="shared" si="11"/>
        <v>0</v>
      </c>
      <c r="AH87" s="45">
        <f t="shared" si="6"/>
        <v>0</v>
      </c>
      <c r="AI87" s="236">
        <f t="shared" si="10"/>
        <v>0</v>
      </c>
    </row>
    <row r="88" spans="1:35" ht="24" customHeight="1">
      <c r="A88" s="17" t="str">
        <f>IF('様式 A-2'!$AL$1="","",'様式 A-2'!$AL$1)</f>
        <v/>
      </c>
      <c r="B88" s="43"/>
      <c r="C88" s="44" t="str">
        <f t="shared" si="8"/>
        <v/>
      </c>
      <c r="D88" s="44" t="str">
        <f t="shared" si="9"/>
        <v/>
      </c>
      <c r="E88" s="17"/>
      <c r="F88" s="17" t="str">
        <f>IF('様式 A-2'!$AL$1="","",'様式 A-2'!$AL$1)</f>
        <v/>
      </c>
      <c r="G88" s="44" t="str">
        <f>IF(L88="","",IF('様式 A-2'!$D$7&lt;&gt;"",'様式 A-2'!$D$7,'様式 A-2'!$D$8))</f>
        <v/>
      </c>
      <c r="H88" s="44"/>
      <c r="I88" s="17" t="str">
        <f>IF('様式 A-2'!$AM$3="","",'様式 A-2'!$AM$3)</f>
        <v/>
      </c>
      <c r="J88" s="220" t="str">
        <f>IF(L88="","",'様式 WA-2（集計作業用）'!$C$7)</f>
        <v/>
      </c>
      <c r="K88" s="43" t="s">
        <v>702</v>
      </c>
      <c r="L88" s="25"/>
      <c r="M88" s="26"/>
      <c r="N88" s="25"/>
      <c r="O88" s="26"/>
      <c r="P88" s="160"/>
      <c r="Q88" s="121"/>
      <c r="R88" s="21"/>
      <c r="S88" s="160"/>
      <c r="T88" s="16"/>
      <c r="U88" s="17" t="str">
        <f>IF(T88="","",DATEDIF(T88,'様式 A-2'!$G$2,"Y"))</f>
        <v/>
      </c>
      <c r="V88" s="160"/>
      <c r="W88" s="160"/>
      <c r="X88" s="99"/>
      <c r="Y88" s="99"/>
      <c r="Z88" s="99"/>
      <c r="AA88" s="99"/>
      <c r="AB88" s="99"/>
      <c r="AC88" s="99"/>
      <c r="AD88" s="99"/>
      <c r="AE88" s="99"/>
      <c r="AF88" s="279"/>
      <c r="AG88" s="17">
        <f t="shared" si="11"/>
        <v>0</v>
      </c>
      <c r="AH88" s="45">
        <f t="shared" si="6"/>
        <v>0</v>
      </c>
      <c r="AI88" s="236">
        <f t="shared" si="10"/>
        <v>0</v>
      </c>
    </row>
    <row r="89" spans="1:35" ht="24" customHeight="1">
      <c r="A89" s="17" t="str">
        <f>IF('様式 A-2'!$AL$1="","",'様式 A-2'!$AL$1)</f>
        <v/>
      </c>
      <c r="B89" s="43"/>
      <c r="C89" s="44" t="str">
        <f t="shared" si="8"/>
        <v/>
      </c>
      <c r="D89" s="44" t="str">
        <f t="shared" si="9"/>
        <v/>
      </c>
      <c r="E89" s="17"/>
      <c r="F89" s="17" t="str">
        <f>IF('様式 A-2'!$AL$1="","",'様式 A-2'!$AL$1)</f>
        <v/>
      </c>
      <c r="G89" s="44" t="str">
        <f>IF(L89="","",IF('様式 A-2'!$D$7&lt;&gt;"",'様式 A-2'!$D$7,'様式 A-2'!$D$8))</f>
        <v/>
      </c>
      <c r="H89" s="44"/>
      <c r="I89" s="17" t="str">
        <f>IF('様式 A-2'!$AM$3="","",'様式 A-2'!$AM$3)</f>
        <v/>
      </c>
      <c r="J89" s="220" t="str">
        <f>IF(L89="","",'様式 WA-2（集計作業用）'!$C$7)</f>
        <v/>
      </c>
      <c r="K89" s="43" t="s">
        <v>703</v>
      </c>
      <c r="L89" s="25"/>
      <c r="M89" s="26"/>
      <c r="N89" s="25"/>
      <c r="O89" s="26"/>
      <c r="P89" s="160"/>
      <c r="Q89" s="121"/>
      <c r="R89" s="21"/>
      <c r="S89" s="160"/>
      <c r="T89" s="16"/>
      <c r="U89" s="17" t="str">
        <f>IF(T89="","",DATEDIF(T89,'様式 A-2'!$G$2,"Y"))</f>
        <v/>
      </c>
      <c r="V89" s="160"/>
      <c r="W89" s="160"/>
      <c r="X89" s="99"/>
      <c r="Y89" s="99"/>
      <c r="Z89" s="99"/>
      <c r="AA89" s="99"/>
      <c r="AB89" s="99"/>
      <c r="AC89" s="99"/>
      <c r="AD89" s="99"/>
      <c r="AE89" s="99"/>
      <c r="AF89" s="279"/>
      <c r="AG89" s="17">
        <f t="shared" si="11"/>
        <v>0</v>
      </c>
      <c r="AH89" s="45">
        <f t="shared" si="6"/>
        <v>0</v>
      </c>
      <c r="AI89" s="236">
        <f t="shared" si="10"/>
        <v>0</v>
      </c>
    </row>
    <row r="90" spans="1:35" ht="24" customHeight="1">
      <c r="A90" s="17" t="str">
        <f>IF('様式 A-2'!$AL$1="","",'様式 A-2'!$AL$1)</f>
        <v/>
      </c>
      <c r="B90" s="43"/>
      <c r="C90" s="44" t="str">
        <f t="shared" si="4"/>
        <v/>
      </c>
      <c r="D90" s="44" t="str">
        <f t="shared" si="3"/>
        <v/>
      </c>
      <c r="E90" s="17"/>
      <c r="F90" s="17" t="str">
        <f>IF('様式 A-2'!$AL$1="","",'様式 A-2'!$AL$1)</f>
        <v/>
      </c>
      <c r="G90" s="44" t="str">
        <f>IF(L90="","",IF('様式 A-2'!$D$7&lt;&gt;"",'様式 A-2'!$D$7,'様式 A-2'!$D$8))</f>
        <v/>
      </c>
      <c r="H90" s="44"/>
      <c r="I90" s="17" t="str">
        <f>IF('様式 A-2'!$AM$3="","",'様式 A-2'!$AM$3)</f>
        <v/>
      </c>
      <c r="J90" s="220" t="str">
        <f>IF(L90="","",'様式 WA-2（集計作業用）'!$C$7)</f>
        <v/>
      </c>
      <c r="K90" s="43" t="s">
        <v>704</v>
      </c>
      <c r="L90" s="25"/>
      <c r="M90" s="26"/>
      <c r="N90" s="25"/>
      <c r="O90" s="26"/>
      <c r="P90" s="160"/>
      <c r="Q90" s="121"/>
      <c r="R90" s="21"/>
      <c r="S90" s="160"/>
      <c r="T90" s="16"/>
      <c r="U90" s="17" t="str">
        <f>IF(T90="","",DATEDIF(T90,'様式 A-2'!$G$2,"Y"))</f>
        <v/>
      </c>
      <c r="V90" s="160"/>
      <c r="W90" s="160"/>
      <c r="X90" s="99"/>
      <c r="Y90" s="99"/>
      <c r="Z90" s="99"/>
      <c r="AA90" s="99"/>
      <c r="AB90" s="99"/>
      <c r="AC90" s="99"/>
      <c r="AD90" s="99"/>
      <c r="AE90" s="99"/>
      <c r="AF90" s="279"/>
      <c r="AG90" s="17">
        <f t="shared" si="11"/>
        <v>0</v>
      </c>
      <c r="AH90" s="45">
        <f t="shared" si="6"/>
        <v>0</v>
      </c>
      <c r="AI90" s="236">
        <f t="shared" ref="AI90:AI111" si="12">IF(AG90&lt;=$AN$154,0,AG90-$AN$154)</f>
        <v>0</v>
      </c>
    </row>
    <row r="91" spans="1:35" ht="24" customHeight="1">
      <c r="A91" s="17" t="str">
        <f>IF('様式 A-2'!$AL$1="","",'様式 A-2'!$AL$1)</f>
        <v/>
      </c>
      <c r="B91" s="43"/>
      <c r="C91" s="44" t="str">
        <f t="shared" si="4"/>
        <v/>
      </c>
      <c r="D91" s="44" t="str">
        <f t="shared" si="3"/>
        <v/>
      </c>
      <c r="E91" s="17"/>
      <c r="F91" s="17" t="str">
        <f>IF('様式 A-2'!$AL$1="","",'様式 A-2'!$AL$1)</f>
        <v/>
      </c>
      <c r="G91" s="44" t="str">
        <f>IF(L91="","",IF('様式 A-2'!$D$7&lt;&gt;"",'様式 A-2'!$D$7,'様式 A-2'!$D$8))</f>
        <v/>
      </c>
      <c r="H91" s="44"/>
      <c r="I91" s="17" t="str">
        <f>IF('様式 A-2'!$AM$3="","",'様式 A-2'!$AM$3)</f>
        <v/>
      </c>
      <c r="J91" s="220" t="str">
        <f>IF(L91="","",'様式 WA-2（集計作業用）'!$C$7)</f>
        <v/>
      </c>
      <c r="K91" s="43" t="s">
        <v>705</v>
      </c>
      <c r="L91" s="25"/>
      <c r="M91" s="26"/>
      <c r="N91" s="25"/>
      <c r="O91" s="26"/>
      <c r="P91" s="160"/>
      <c r="Q91" s="121"/>
      <c r="R91" s="21"/>
      <c r="S91" s="160"/>
      <c r="T91" s="16"/>
      <c r="U91" s="17" t="str">
        <f>IF(T91="","",DATEDIF(T91,'様式 A-2'!$G$2,"Y"))</f>
        <v/>
      </c>
      <c r="V91" s="160"/>
      <c r="W91" s="160"/>
      <c r="X91" s="99"/>
      <c r="Y91" s="99"/>
      <c r="Z91" s="99"/>
      <c r="AA91" s="99"/>
      <c r="AB91" s="99"/>
      <c r="AC91" s="99"/>
      <c r="AD91" s="99"/>
      <c r="AE91" s="99"/>
      <c r="AF91" s="279"/>
      <c r="AG91" s="17">
        <f t="shared" si="11"/>
        <v>0</v>
      </c>
      <c r="AH91" s="45">
        <f t="shared" si="6"/>
        <v>0</v>
      </c>
      <c r="AI91" s="236">
        <f t="shared" si="12"/>
        <v>0</v>
      </c>
    </row>
    <row r="92" spans="1:35" ht="24" customHeight="1">
      <c r="A92" s="17" t="str">
        <f>IF('様式 A-2'!$AL$1="","",'様式 A-2'!$AL$1)</f>
        <v/>
      </c>
      <c r="B92" s="43"/>
      <c r="C92" s="44" t="str">
        <f t="shared" si="4"/>
        <v/>
      </c>
      <c r="D92" s="44" t="str">
        <f t="shared" si="3"/>
        <v/>
      </c>
      <c r="E92" s="17"/>
      <c r="F92" s="17" t="str">
        <f>IF('様式 A-2'!$AL$1="","",'様式 A-2'!$AL$1)</f>
        <v/>
      </c>
      <c r="G92" s="44" t="str">
        <f>IF(L92="","",IF('様式 A-2'!$D$7&lt;&gt;"",'様式 A-2'!$D$7,'様式 A-2'!$D$8))</f>
        <v/>
      </c>
      <c r="H92" s="44"/>
      <c r="I92" s="17" t="str">
        <f>IF('様式 A-2'!$AM$3="","",'様式 A-2'!$AM$3)</f>
        <v/>
      </c>
      <c r="J92" s="220" t="str">
        <f>IF(L92="","",'様式 WA-2（集計作業用）'!$C$7)</f>
        <v/>
      </c>
      <c r="K92" s="43" t="s">
        <v>706</v>
      </c>
      <c r="L92" s="25"/>
      <c r="M92" s="26"/>
      <c r="N92" s="25"/>
      <c r="O92" s="26"/>
      <c r="P92" s="160"/>
      <c r="Q92" s="121"/>
      <c r="R92" s="21"/>
      <c r="S92" s="160"/>
      <c r="T92" s="16"/>
      <c r="U92" s="17" t="str">
        <f>IF(T92="","",DATEDIF(T92,'様式 A-2'!$G$2,"Y"))</f>
        <v/>
      </c>
      <c r="V92" s="160"/>
      <c r="W92" s="160"/>
      <c r="X92" s="99"/>
      <c r="Y92" s="99"/>
      <c r="Z92" s="99"/>
      <c r="AA92" s="99"/>
      <c r="AB92" s="99"/>
      <c r="AC92" s="99"/>
      <c r="AD92" s="99"/>
      <c r="AE92" s="99"/>
      <c r="AF92" s="279"/>
      <c r="AG92" s="17">
        <f t="shared" si="11"/>
        <v>0</v>
      </c>
      <c r="AH92" s="45">
        <f t="shared" si="6"/>
        <v>0</v>
      </c>
      <c r="AI92" s="236">
        <f t="shared" si="12"/>
        <v>0</v>
      </c>
    </row>
    <row r="93" spans="1:35" ht="24" customHeight="1">
      <c r="A93" s="17" t="str">
        <f>IF('様式 A-2'!$AL$1="","",'様式 A-2'!$AL$1)</f>
        <v/>
      </c>
      <c r="B93" s="43"/>
      <c r="C93" s="44" t="str">
        <f t="shared" si="4"/>
        <v/>
      </c>
      <c r="D93" s="44" t="str">
        <f t="shared" si="3"/>
        <v/>
      </c>
      <c r="E93" s="17"/>
      <c r="F93" s="17" t="str">
        <f>IF('様式 A-2'!$AL$1="","",'様式 A-2'!$AL$1)</f>
        <v/>
      </c>
      <c r="G93" s="44" t="str">
        <f>IF(L93="","",IF('様式 A-2'!$D$7&lt;&gt;"",'様式 A-2'!$D$7,'様式 A-2'!$D$8))</f>
        <v/>
      </c>
      <c r="H93" s="44"/>
      <c r="I93" s="17" t="str">
        <f>IF('様式 A-2'!$AM$3="","",'様式 A-2'!$AM$3)</f>
        <v/>
      </c>
      <c r="J93" s="220" t="str">
        <f>IF(L93="","",'様式 WA-2（集計作業用）'!$C$7)</f>
        <v/>
      </c>
      <c r="K93" s="43" t="s">
        <v>707</v>
      </c>
      <c r="L93" s="25"/>
      <c r="M93" s="26"/>
      <c r="N93" s="25"/>
      <c r="O93" s="26"/>
      <c r="P93" s="160"/>
      <c r="Q93" s="121"/>
      <c r="R93" s="21"/>
      <c r="S93" s="160"/>
      <c r="T93" s="16"/>
      <c r="U93" s="17" t="str">
        <f>IF(T93="","",DATEDIF(T93,'様式 A-2'!$G$2,"Y"))</f>
        <v/>
      </c>
      <c r="V93" s="160"/>
      <c r="W93" s="160"/>
      <c r="X93" s="99"/>
      <c r="Y93" s="99"/>
      <c r="Z93" s="99"/>
      <c r="AA93" s="99"/>
      <c r="AB93" s="99"/>
      <c r="AC93" s="99"/>
      <c r="AD93" s="99"/>
      <c r="AE93" s="99"/>
      <c r="AF93" s="279"/>
      <c r="AG93" s="17">
        <f t="shared" si="11"/>
        <v>0</v>
      </c>
      <c r="AH93" s="45">
        <f t="shared" si="6"/>
        <v>0</v>
      </c>
      <c r="AI93" s="236">
        <f t="shared" si="12"/>
        <v>0</v>
      </c>
    </row>
    <row r="94" spans="1:35" ht="24" customHeight="1">
      <c r="A94" s="17" t="str">
        <f>IF('様式 A-2'!$AL$1="","",'様式 A-2'!$AL$1)</f>
        <v/>
      </c>
      <c r="B94" s="43"/>
      <c r="C94" s="44" t="str">
        <f t="shared" si="4"/>
        <v/>
      </c>
      <c r="D94" s="44" t="str">
        <f t="shared" si="3"/>
        <v/>
      </c>
      <c r="E94" s="17"/>
      <c r="F94" s="17" t="str">
        <f>IF('様式 A-2'!$AL$1="","",'様式 A-2'!$AL$1)</f>
        <v/>
      </c>
      <c r="G94" s="44" t="str">
        <f>IF(L94="","",IF('様式 A-2'!$D$7&lt;&gt;"",'様式 A-2'!$D$7,'様式 A-2'!$D$8))</f>
        <v/>
      </c>
      <c r="H94" s="44"/>
      <c r="I94" s="17" t="str">
        <f>IF('様式 A-2'!$AM$3="","",'様式 A-2'!$AM$3)</f>
        <v/>
      </c>
      <c r="J94" s="220" t="str">
        <f>IF(L94="","",'様式 WA-2（集計作業用）'!$C$7)</f>
        <v/>
      </c>
      <c r="K94" s="43" t="s">
        <v>708</v>
      </c>
      <c r="L94" s="25"/>
      <c r="M94" s="26"/>
      <c r="N94" s="25"/>
      <c r="O94" s="26"/>
      <c r="P94" s="160"/>
      <c r="Q94" s="121"/>
      <c r="R94" s="21"/>
      <c r="S94" s="160"/>
      <c r="T94" s="16"/>
      <c r="U94" s="17" t="str">
        <f>IF(T94="","",DATEDIF(T94,'様式 A-2'!$G$2,"Y"))</f>
        <v/>
      </c>
      <c r="V94" s="160"/>
      <c r="W94" s="160"/>
      <c r="X94" s="99"/>
      <c r="Y94" s="99"/>
      <c r="Z94" s="99"/>
      <c r="AA94" s="99"/>
      <c r="AB94" s="99"/>
      <c r="AC94" s="99"/>
      <c r="AD94" s="99"/>
      <c r="AE94" s="99"/>
      <c r="AF94" s="279"/>
      <c r="AG94" s="17">
        <f t="shared" si="11"/>
        <v>0</v>
      </c>
      <c r="AH94" s="45">
        <f t="shared" si="6"/>
        <v>0</v>
      </c>
      <c r="AI94" s="236">
        <f t="shared" si="12"/>
        <v>0</v>
      </c>
    </row>
    <row r="95" spans="1:35" ht="24" customHeight="1">
      <c r="A95" s="17" t="str">
        <f>IF('様式 A-2'!$AL$1="","",'様式 A-2'!$AL$1)</f>
        <v/>
      </c>
      <c r="B95" s="43"/>
      <c r="C95" s="44" t="str">
        <f t="shared" si="4"/>
        <v/>
      </c>
      <c r="D95" s="44" t="str">
        <f t="shared" si="3"/>
        <v/>
      </c>
      <c r="E95" s="17"/>
      <c r="F95" s="17" t="str">
        <f>IF('様式 A-2'!$AL$1="","",'様式 A-2'!$AL$1)</f>
        <v/>
      </c>
      <c r="G95" s="44" t="str">
        <f>IF(L95="","",IF('様式 A-2'!$D$7&lt;&gt;"",'様式 A-2'!$D$7,'様式 A-2'!$D$8))</f>
        <v/>
      </c>
      <c r="H95" s="44"/>
      <c r="I95" s="17" t="str">
        <f>IF('様式 A-2'!$AM$3="","",'様式 A-2'!$AM$3)</f>
        <v/>
      </c>
      <c r="J95" s="220" t="str">
        <f>IF(L95="","",'様式 WA-2（集計作業用）'!$C$7)</f>
        <v/>
      </c>
      <c r="K95" s="43" t="s">
        <v>709</v>
      </c>
      <c r="L95" s="25"/>
      <c r="M95" s="26"/>
      <c r="N95" s="25"/>
      <c r="O95" s="26"/>
      <c r="P95" s="160"/>
      <c r="Q95" s="121"/>
      <c r="R95" s="21"/>
      <c r="S95" s="160"/>
      <c r="T95" s="16"/>
      <c r="U95" s="17" t="str">
        <f>IF(T95="","",DATEDIF(T95,'様式 A-2'!$G$2,"Y"))</f>
        <v/>
      </c>
      <c r="V95" s="160"/>
      <c r="W95" s="160"/>
      <c r="X95" s="99"/>
      <c r="Y95" s="99"/>
      <c r="Z95" s="99"/>
      <c r="AA95" s="99"/>
      <c r="AB95" s="99"/>
      <c r="AC95" s="99"/>
      <c r="AD95" s="99"/>
      <c r="AE95" s="99"/>
      <c r="AF95" s="279"/>
      <c r="AG95" s="17">
        <f t="shared" si="11"/>
        <v>0</v>
      </c>
      <c r="AH95" s="45">
        <f t="shared" si="6"/>
        <v>0</v>
      </c>
      <c r="AI95" s="236">
        <f t="shared" si="12"/>
        <v>0</v>
      </c>
    </row>
    <row r="96" spans="1:35" ht="24" customHeight="1">
      <c r="A96" s="17" t="str">
        <f>IF('様式 A-2'!$AL$1="","",'様式 A-2'!$AL$1)</f>
        <v/>
      </c>
      <c r="B96" s="43"/>
      <c r="C96" s="44" t="str">
        <f t="shared" si="4"/>
        <v/>
      </c>
      <c r="D96" s="44" t="str">
        <f t="shared" si="3"/>
        <v/>
      </c>
      <c r="E96" s="17"/>
      <c r="F96" s="17" t="str">
        <f>IF('様式 A-2'!$AL$1="","",'様式 A-2'!$AL$1)</f>
        <v/>
      </c>
      <c r="G96" s="44" t="str">
        <f>IF(L96="","",IF('様式 A-2'!$D$7&lt;&gt;"",'様式 A-2'!$D$7,'様式 A-2'!$D$8))</f>
        <v/>
      </c>
      <c r="H96" s="44"/>
      <c r="I96" s="17" t="str">
        <f>IF('様式 A-2'!$AM$3="","",'様式 A-2'!$AM$3)</f>
        <v/>
      </c>
      <c r="J96" s="220" t="str">
        <f>IF(L96="","",'様式 WA-2（集計作業用）'!$C$7)</f>
        <v/>
      </c>
      <c r="K96" s="43" t="s">
        <v>710</v>
      </c>
      <c r="L96" s="25"/>
      <c r="M96" s="26"/>
      <c r="N96" s="25"/>
      <c r="O96" s="26"/>
      <c r="P96" s="160"/>
      <c r="Q96" s="121"/>
      <c r="R96" s="21"/>
      <c r="S96" s="160"/>
      <c r="T96" s="16"/>
      <c r="U96" s="17" t="str">
        <f>IF(T96="","",DATEDIF(T96,'様式 A-2'!$G$2,"Y"))</f>
        <v/>
      </c>
      <c r="V96" s="160"/>
      <c r="W96" s="160"/>
      <c r="X96" s="99"/>
      <c r="Y96" s="99"/>
      <c r="Z96" s="99"/>
      <c r="AA96" s="99"/>
      <c r="AB96" s="99"/>
      <c r="AC96" s="99"/>
      <c r="AD96" s="99"/>
      <c r="AE96" s="99"/>
      <c r="AF96" s="279"/>
      <c r="AG96" s="17">
        <f t="shared" si="11"/>
        <v>0</v>
      </c>
      <c r="AH96" s="45">
        <f t="shared" si="6"/>
        <v>0</v>
      </c>
      <c r="AI96" s="236">
        <f t="shared" si="12"/>
        <v>0</v>
      </c>
    </row>
    <row r="97" spans="1:35" ht="24" customHeight="1">
      <c r="A97" s="17" t="str">
        <f>IF('様式 A-2'!$AL$1="","",'様式 A-2'!$AL$1)</f>
        <v/>
      </c>
      <c r="B97" s="43"/>
      <c r="C97" s="44" t="str">
        <f t="shared" si="4"/>
        <v/>
      </c>
      <c r="D97" s="44" t="str">
        <f t="shared" si="3"/>
        <v/>
      </c>
      <c r="E97" s="17"/>
      <c r="F97" s="17" t="str">
        <f>IF('様式 A-2'!$AL$1="","",'様式 A-2'!$AL$1)</f>
        <v/>
      </c>
      <c r="G97" s="44" t="str">
        <f>IF(L97="","",IF('様式 A-2'!$D$7&lt;&gt;"",'様式 A-2'!$D$7,'様式 A-2'!$D$8))</f>
        <v/>
      </c>
      <c r="H97" s="44"/>
      <c r="I97" s="17" t="str">
        <f>IF('様式 A-2'!$AM$3="","",'様式 A-2'!$AM$3)</f>
        <v/>
      </c>
      <c r="J97" s="220" t="str">
        <f>IF(L97="","",'様式 WA-2（集計作業用）'!$C$7)</f>
        <v/>
      </c>
      <c r="K97" s="43" t="s">
        <v>711</v>
      </c>
      <c r="L97" s="25"/>
      <c r="M97" s="26"/>
      <c r="N97" s="25"/>
      <c r="O97" s="26"/>
      <c r="P97" s="160"/>
      <c r="Q97" s="121"/>
      <c r="R97" s="21"/>
      <c r="S97" s="160"/>
      <c r="T97" s="16"/>
      <c r="U97" s="17" t="str">
        <f>IF(T97="","",DATEDIF(T97,'様式 A-2'!$G$2,"Y"))</f>
        <v/>
      </c>
      <c r="V97" s="160"/>
      <c r="W97" s="160"/>
      <c r="X97" s="99"/>
      <c r="Y97" s="99"/>
      <c r="Z97" s="99"/>
      <c r="AA97" s="99"/>
      <c r="AB97" s="99"/>
      <c r="AC97" s="99"/>
      <c r="AD97" s="99"/>
      <c r="AE97" s="99"/>
      <c r="AF97" s="279"/>
      <c r="AG97" s="17">
        <f t="shared" si="11"/>
        <v>0</v>
      </c>
      <c r="AH97" s="45">
        <f t="shared" si="6"/>
        <v>0</v>
      </c>
      <c r="AI97" s="236">
        <f t="shared" si="12"/>
        <v>0</v>
      </c>
    </row>
    <row r="98" spans="1:35" ht="24" customHeight="1">
      <c r="A98" s="17" t="str">
        <f>IF('様式 A-2'!$AL$1="","",'様式 A-2'!$AL$1)</f>
        <v/>
      </c>
      <c r="B98" s="43"/>
      <c r="C98" s="44" t="str">
        <f t="shared" si="4"/>
        <v/>
      </c>
      <c r="D98" s="44" t="str">
        <f t="shared" si="3"/>
        <v/>
      </c>
      <c r="E98" s="17"/>
      <c r="F98" s="17" t="str">
        <f>IF('様式 A-2'!$AL$1="","",'様式 A-2'!$AL$1)</f>
        <v/>
      </c>
      <c r="G98" s="44" t="str">
        <f>IF(L98="","",IF('様式 A-2'!$D$7&lt;&gt;"",'様式 A-2'!$D$7,'様式 A-2'!$D$8))</f>
        <v/>
      </c>
      <c r="H98" s="44"/>
      <c r="I98" s="17" t="str">
        <f>IF('様式 A-2'!$AM$3="","",'様式 A-2'!$AM$3)</f>
        <v/>
      </c>
      <c r="J98" s="220" t="str">
        <f>IF(L98="","",'様式 WA-2（集計作業用）'!$C$7)</f>
        <v/>
      </c>
      <c r="K98" s="43" t="s">
        <v>712</v>
      </c>
      <c r="L98" s="25"/>
      <c r="M98" s="26"/>
      <c r="N98" s="25"/>
      <c r="O98" s="26"/>
      <c r="P98" s="160"/>
      <c r="Q98" s="121"/>
      <c r="R98" s="21"/>
      <c r="S98" s="160"/>
      <c r="T98" s="16"/>
      <c r="U98" s="17" t="str">
        <f>IF(T98="","",DATEDIF(T98,'様式 A-2'!$G$2,"Y"))</f>
        <v/>
      </c>
      <c r="V98" s="160"/>
      <c r="W98" s="160"/>
      <c r="X98" s="99"/>
      <c r="Y98" s="99"/>
      <c r="Z98" s="99"/>
      <c r="AA98" s="99"/>
      <c r="AB98" s="99"/>
      <c r="AC98" s="99"/>
      <c r="AD98" s="99"/>
      <c r="AE98" s="99"/>
      <c r="AF98" s="279"/>
      <c r="AG98" s="17">
        <f t="shared" si="11"/>
        <v>0</v>
      </c>
      <c r="AH98" s="45">
        <f t="shared" si="6"/>
        <v>0</v>
      </c>
      <c r="AI98" s="236">
        <f t="shared" si="12"/>
        <v>0</v>
      </c>
    </row>
    <row r="99" spans="1:35" ht="24" customHeight="1">
      <c r="A99" s="17" t="str">
        <f>IF('様式 A-2'!$AL$1="","",'様式 A-2'!$AL$1)</f>
        <v/>
      </c>
      <c r="B99" s="43"/>
      <c r="C99" s="44" t="str">
        <f t="shared" si="4"/>
        <v/>
      </c>
      <c r="D99" s="44" t="str">
        <f t="shared" si="3"/>
        <v/>
      </c>
      <c r="E99" s="17"/>
      <c r="F99" s="17" t="str">
        <f>IF('様式 A-2'!$AL$1="","",'様式 A-2'!$AL$1)</f>
        <v/>
      </c>
      <c r="G99" s="44" t="str">
        <f>IF(L99="","",IF('様式 A-2'!$D$7&lt;&gt;"",'様式 A-2'!$D$7,'様式 A-2'!$D$8))</f>
        <v/>
      </c>
      <c r="H99" s="44"/>
      <c r="I99" s="17" t="str">
        <f>IF('様式 A-2'!$AM$3="","",'様式 A-2'!$AM$3)</f>
        <v/>
      </c>
      <c r="J99" s="220" t="str">
        <f>IF(L99="","",'様式 WA-2（集計作業用）'!$C$7)</f>
        <v/>
      </c>
      <c r="K99" s="43" t="s">
        <v>713</v>
      </c>
      <c r="L99" s="25"/>
      <c r="M99" s="26"/>
      <c r="N99" s="25"/>
      <c r="O99" s="26"/>
      <c r="P99" s="160"/>
      <c r="Q99" s="121"/>
      <c r="R99" s="21"/>
      <c r="S99" s="160"/>
      <c r="T99" s="16"/>
      <c r="U99" s="17" t="str">
        <f>IF(T99="","",DATEDIF(T99,'様式 A-2'!$G$2,"Y"))</f>
        <v/>
      </c>
      <c r="V99" s="160"/>
      <c r="W99" s="160"/>
      <c r="X99" s="99"/>
      <c r="Y99" s="99"/>
      <c r="Z99" s="99"/>
      <c r="AA99" s="99"/>
      <c r="AB99" s="99"/>
      <c r="AC99" s="99"/>
      <c r="AD99" s="99"/>
      <c r="AE99" s="99"/>
      <c r="AF99" s="279"/>
      <c r="AG99" s="17">
        <f t="shared" si="11"/>
        <v>0</v>
      </c>
      <c r="AH99" s="45">
        <f t="shared" si="6"/>
        <v>0</v>
      </c>
      <c r="AI99" s="236">
        <f t="shared" si="12"/>
        <v>0</v>
      </c>
    </row>
    <row r="100" spans="1:35" ht="24" customHeight="1">
      <c r="A100" s="17" t="str">
        <f>IF('様式 A-2'!$AL$1="","",'様式 A-2'!$AL$1)</f>
        <v/>
      </c>
      <c r="B100" s="43"/>
      <c r="C100" s="44" t="str">
        <f t="shared" si="4"/>
        <v/>
      </c>
      <c r="D100" s="44" t="str">
        <f t="shared" si="3"/>
        <v/>
      </c>
      <c r="E100" s="17"/>
      <c r="F100" s="17" t="str">
        <f>IF('様式 A-2'!$AL$1="","",'様式 A-2'!$AL$1)</f>
        <v/>
      </c>
      <c r="G100" s="44" t="str">
        <f>IF(L100="","",IF('様式 A-2'!$D$7&lt;&gt;"",'様式 A-2'!$D$7,'様式 A-2'!$D$8))</f>
        <v/>
      </c>
      <c r="H100" s="44"/>
      <c r="I100" s="17" t="str">
        <f>IF('様式 A-2'!$AM$3="","",'様式 A-2'!$AM$3)</f>
        <v/>
      </c>
      <c r="J100" s="220" t="str">
        <f>IF(L100="","",'様式 WA-2（集計作業用）'!$C$7)</f>
        <v/>
      </c>
      <c r="K100" s="43" t="s">
        <v>714</v>
      </c>
      <c r="L100" s="25"/>
      <c r="M100" s="26"/>
      <c r="N100" s="25"/>
      <c r="O100" s="26"/>
      <c r="P100" s="160"/>
      <c r="Q100" s="121"/>
      <c r="R100" s="21"/>
      <c r="S100" s="160"/>
      <c r="T100" s="16"/>
      <c r="U100" s="17" t="str">
        <f>IF(T100="","",DATEDIF(T100,'様式 A-2'!$G$2,"Y"))</f>
        <v/>
      </c>
      <c r="V100" s="160"/>
      <c r="W100" s="160"/>
      <c r="X100" s="99"/>
      <c r="Y100" s="99"/>
      <c r="Z100" s="99"/>
      <c r="AA100" s="99"/>
      <c r="AB100" s="99"/>
      <c r="AC100" s="99"/>
      <c r="AD100" s="99"/>
      <c r="AE100" s="99"/>
      <c r="AF100" s="279"/>
      <c r="AG100" s="17">
        <f t="shared" si="11"/>
        <v>0</v>
      </c>
      <c r="AH100" s="45">
        <f t="shared" si="6"/>
        <v>0</v>
      </c>
      <c r="AI100" s="236">
        <f t="shared" si="12"/>
        <v>0</v>
      </c>
    </row>
    <row r="101" spans="1:35" ht="24" customHeight="1">
      <c r="A101" s="17" t="str">
        <f>IF('様式 A-2'!$AL$1="","",'様式 A-2'!$AL$1)</f>
        <v/>
      </c>
      <c r="B101" s="43"/>
      <c r="C101" s="44" t="str">
        <f t="shared" si="4"/>
        <v/>
      </c>
      <c r="D101" s="44" t="str">
        <f t="shared" si="3"/>
        <v/>
      </c>
      <c r="E101" s="17"/>
      <c r="F101" s="17" t="str">
        <f>IF('様式 A-2'!$AL$1="","",'様式 A-2'!$AL$1)</f>
        <v/>
      </c>
      <c r="G101" s="44" t="str">
        <f>IF(L101="","",IF('様式 A-2'!$D$7&lt;&gt;"",'様式 A-2'!$D$7,'様式 A-2'!$D$8))</f>
        <v/>
      </c>
      <c r="H101" s="44"/>
      <c r="I101" s="17" t="str">
        <f>IF('様式 A-2'!$AM$3="","",'様式 A-2'!$AM$3)</f>
        <v/>
      </c>
      <c r="J101" s="220" t="str">
        <f>IF(L101="","",'様式 WA-2（集計作業用）'!$C$7)</f>
        <v/>
      </c>
      <c r="K101" s="43" t="s">
        <v>715</v>
      </c>
      <c r="L101" s="25"/>
      <c r="M101" s="26"/>
      <c r="N101" s="25"/>
      <c r="O101" s="26"/>
      <c r="P101" s="160"/>
      <c r="Q101" s="121"/>
      <c r="R101" s="21"/>
      <c r="S101" s="160"/>
      <c r="T101" s="16"/>
      <c r="U101" s="17" t="str">
        <f>IF(T101="","",DATEDIF(T101,'様式 A-2'!$G$2,"Y"))</f>
        <v/>
      </c>
      <c r="V101" s="160"/>
      <c r="W101" s="160"/>
      <c r="X101" s="99"/>
      <c r="Y101" s="99"/>
      <c r="Z101" s="99"/>
      <c r="AA101" s="99"/>
      <c r="AB101" s="99"/>
      <c r="AC101" s="99"/>
      <c r="AD101" s="99"/>
      <c r="AE101" s="99"/>
      <c r="AF101" s="279"/>
      <c r="AG101" s="17">
        <f t="shared" si="11"/>
        <v>0</v>
      </c>
      <c r="AH101" s="45">
        <f t="shared" si="6"/>
        <v>0</v>
      </c>
      <c r="AI101" s="236">
        <f t="shared" si="12"/>
        <v>0</v>
      </c>
    </row>
    <row r="102" spans="1:35" ht="24" customHeight="1">
      <c r="A102" s="17" t="str">
        <f>IF('様式 A-2'!$AL$1="","",'様式 A-2'!$AL$1)</f>
        <v/>
      </c>
      <c r="B102" s="43"/>
      <c r="C102" s="44" t="str">
        <f t="shared" si="4"/>
        <v/>
      </c>
      <c r="D102" s="44" t="str">
        <f t="shared" si="3"/>
        <v/>
      </c>
      <c r="E102" s="17"/>
      <c r="F102" s="17" t="str">
        <f>IF('様式 A-2'!$AL$1="","",'様式 A-2'!$AL$1)</f>
        <v/>
      </c>
      <c r="G102" s="44" t="str">
        <f>IF(L102="","",IF('様式 A-2'!$D$7&lt;&gt;"",'様式 A-2'!$D$7,'様式 A-2'!$D$8))</f>
        <v/>
      </c>
      <c r="H102" s="44"/>
      <c r="I102" s="17" t="str">
        <f>IF('様式 A-2'!$AM$3="","",'様式 A-2'!$AM$3)</f>
        <v/>
      </c>
      <c r="J102" s="220" t="str">
        <f>IF(L102="","",'様式 WA-2（集計作業用）'!$C$7)</f>
        <v/>
      </c>
      <c r="K102" s="43" t="s">
        <v>716</v>
      </c>
      <c r="L102" s="25"/>
      <c r="M102" s="26"/>
      <c r="N102" s="25"/>
      <c r="O102" s="26"/>
      <c r="P102" s="160"/>
      <c r="Q102" s="121"/>
      <c r="R102" s="21"/>
      <c r="S102" s="160"/>
      <c r="T102" s="16"/>
      <c r="U102" s="17" t="str">
        <f>IF(T102="","",DATEDIF(T102,'様式 A-2'!$G$2,"Y"))</f>
        <v/>
      </c>
      <c r="V102" s="160"/>
      <c r="W102" s="160"/>
      <c r="X102" s="99"/>
      <c r="Y102" s="99"/>
      <c r="Z102" s="99"/>
      <c r="AA102" s="99"/>
      <c r="AB102" s="99"/>
      <c r="AC102" s="99"/>
      <c r="AD102" s="99"/>
      <c r="AE102" s="99"/>
      <c r="AF102" s="279"/>
      <c r="AG102" s="17">
        <f t="shared" si="11"/>
        <v>0</v>
      </c>
      <c r="AH102" s="45">
        <f t="shared" si="6"/>
        <v>0</v>
      </c>
      <c r="AI102" s="236">
        <f t="shared" si="12"/>
        <v>0</v>
      </c>
    </row>
    <row r="103" spans="1:35" ht="24" customHeight="1">
      <c r="A103" s="17" t="str">
        <f>IF('様式 A-2'!$AL$1="","",'様式 A-2'!$AL$1)</f>
        <v/>
      </c>
      <c r="B103" s="43"/>
      <c r="C103" s="44" t="str">
        <f t="shared" si="4"/>
        <v/>
      </c>
      <c r="D103" s="44" t="str">
        <f t="shared" si="3"/>
        <v/>
      </c>
      <c r="E103" s="17"/>
      <c r="F103" s="17" t="str">
        <f>IF('様式 A-2'!$AL$1="","",'様式 A-2'!$AL$1)</f>
        <v/>
      </c>
      <c r="G103" s="44" t="str">
        <f>IF(L103="","",IF('様式 A-2'!$D$7&lt;&gt;"",'様式 A-2'!$D$7,'様式 A-2'!$D$8))</f>
        <v/>
      </c>
      <c r="H103" s="44"/>
      <c r="I103" s="17" t="str">
        <f>IF('様式 A-2'!$AM$3="","",'様式 A-2'!$AM$3)</f>
        <v/>
      </c>
      <c r="J103" s="220" t="str">
        <f>IF(L103="","",'様式 WA-2（集計作業用）'!$C$7)</f>
        <v/>
      </c>
      <c r="K103" s="43" t="s">
        <v>717</v>
      </c>
      <c r="L103" s="25"/>
      <c r="M103" s="26"/>
      <c r="N103" s="25"/>
      <c r="O103" s="26"/>
      <c r="P103" s="160"/>
      <c r="Q103" s="121"/>
      <c r="R103" s="21"/>
      <c r="S103" s="160"/>
      <c r="T103" s="16"/>
      <c r="U103" s="17" t="str">
        <f>IF(T103="","",DATEDIF(T103,'様式 A-2'!$G$2,"Y"))</f>
        <v/>
      </c>
      <c r="V103" s="160"/>
      <c r="W103" s="160"/>
      <c r="X103" s="99"/>
      <c r="Y103" s="99"/>
      <c r="Z103" s="99"/>
      <c r="AA103" s="99"/>
      <c r="AB103" s="99"/>
      <c r="AC103" s="99"/>
      <c r="AD103" s="99"/>
      <c r="AE103" s="99"/>
      <c r="AF103" s="279"/>
      <c r="AG103" s="17">
        <f t="shared" si="11"/>
        <v>0</v>
      </c>
      <c r="AH103" s="45">
        <f t="shared" si="6"/>
        <v>0</v>
      </c>
      <c r="AI103" s="236">
        <f t="shared" si="12"/>
        <v>0</v>
      </c>
    </row>
    <row r="104" spans="1:35" ht="24" customHeight="1">
      <c r="A104" s="17" t="str">
        <f>IF('様式 A-2'!$AL$1="","",'様式 A-2'!$AL$1)</f>
        <v/>
      </c>
      <c r="B104" s="43"/>
      <c r="C104" s="44" t="str">
        <f t="shared" si="4"/>
        <v/>
      </c>
      <c r="D104" s="44" t="str">
        <f t="shared" si="3"/>
        <v/>
      </c>
      <c r="E104" s="17"/>
      <c r="F104" s="17" t="str">
        <f>IF('様式 A-2'!$AL$1="","",'様式 A-2'!$AL$1)</f>
        <v/>
      </c>
      <c r="G104" s="44" t="str">
        <f>IF(L104="","",IF('様式 A-2'!$D$7&lt;&gt;"",'様式 A-2'!$D$7,'様式 A-2'!$D$8))</f>
        <v/>
      </c>
      <c r="H104" s="44"/>
      <c r="I104" s="17" t="str">
        <f>IF('様式 A-2'!$AM$3="","",'様式 A-2'!$AM$3)</f>
        <v/>
      </c>
      <c r="J104" s="220" t="str">
        <f>IF(L104="","",'様式 WA-2（集計作業用）'!$C$7)</f>
        <v/>
      </c>
      <c r="K104" s="43" t="s">
        <v>718</v>
      </c>
      <c r="L104" s="25"/>
      <c r="M104" s="26"/>
      <c r="N104" s="25"/>
      <c r="O104" s="26"/>
      <c r="P104" s="160"/>
      <c r="Q104" s="121"/>
      <c r="R104" s="21"/>
      <c r="S104" s="160"/>
      <c r="T104" s="16"/>
      <c r="U104" s="17" t="str">
        <f>IF(T104="","",DATEDIF(T104,'様式 A-2'!$G$2,"Y"))</f>
        <v/>
      </c>
      <c r="V104" s="160"/>
      <c r="W104" s="160"/>
      <c r="X104" s="99"/>
      <c r="Y104" s="99"/>
      <c r="Z104" s="99"/>
      <c r="AA104" s="99"/>
      <c r="AB104" s="99"/>
      <c r="AC104" s="99"/>
      <c r="AD104" s="99"/>
      <c r="AE104" s="99"/>
      <c r="AF104" s="279"/>
      <c r="AG104" s="17">
        <f t="shared" ref="AG104:AG129" si="13">COUNT(X104:AE104)</f>
        <v>0</v>
      </c>
      <c r="AH104" s="45">
        <f t="shared" si="6"/>
        <v>0</v>
      </c>
      <c r="AI104" s="236">
        <f t="shared" si="12"/>
        <v>0</v>
      </c>
    </row>
    <row r="105" spans="1:35" ht="24" customHeight="1">
      <c r="A105" s="17" t="str">
        <f>IF('様式 A-2'!$AL$1="","",'様式 A-2'!$AL$1)</f>
        <v/>
      </c>
      <c r="B105" s="43"/>
      <c r="C105" s="44" t="str">
        <f t="shared" si="4"/>
        <v/>
      </c>
      <c r="D105" s="44" t="str">
        <f t="shared" si="3"/>
        <v/>
      </c>
      <c r="E105" s="17"/>
      <c r="F105" s="17" t="str">
        <f>IF('様式 A-2'!$AL$1="","",'様式 A-2'!$AL$1)</f>
        <v/>
      </c>
      <c r="G105" s="44" t="str">
        <f>IF(L105="","",IF('様式 A-2'!$D$7&lt;&gt;"",'様式 A-2'!$D$7,'様式 A-2'!$D$8))</f>
        <v/>
      </c>
      <c r="H105" s="44"/>
      <c r="I105" s="17" t="str">
        <f>IF('様式 A-2'!$AM$3="","",'様式 A-2'!$AM$3)</f>
        <v/>
      </c>
      <c r="J105" s="220" t="str">
        <f>IF(L105="","",'様式 WA-2（集計作業用）'!$C$7)</f>
        <v/>
      </c>
      <c r="K105" s="43" t="s">
        <v>719</v>
      </c>
      <c r="L105" s="25"/>
      <c r="M105" s="26"/>
      <c r="N105" s="25"/>
      <c r="O105" s="26"/>
      <c r="P105" s="160"/>
      <c r="Q105" s="121"/>
      <c r="R105" s="21"/>
      <c r="S105" s="160"/>
      <c r="T105" s="16"/>
      <c r="U105" s="17" t="str">
        <f>IF(T105="","",DATEDIF(T105,'様式 A-2'!$G$2,"Y"))</f>
        <v/>
      </c>
      <c r="V105" s="160"/>
      <c r="W105" s="160"/>
      <c r="X105" s="99"/>
      <c r="Y105" s="99"/>
      <c r="Z105" s="99"/>
      <c r="AA105" s="99"/>
      <c r="AB105" s="99"/>
      <c r="AC105" s="99"/>
      <c r="AD105" s="99"/>
      <c r="AE105" s="99"/>
      <c r="AF105" s="279"/>
      <c r="AG105" s="17">
        <f t="shared" si="13"/>
        <v>0</v>
      </c>
      <c r="AH105" s="45">
        <f t="shared" si="6"/>
        <v>0</v>
      </c>
      <c r="AI105" s="236">
        <f t="shared" si="12"/>
        <v>0</v>
      </c>
    </row>
    <row r="106" spans="1:35" ht="24" customHeight="1">
      <c r="A106" s="17" t="str">
        <f>IF('様式 A-2'!$AL$1="","",'様式 A-2'!$AL$1)</f>
        <v/>
      </c>
      <c r="B106" s="43"/>
      <c r="C106" s="44" t="str">
        <f t="shared" si="4"/>
        <v/>
      </c>
      <c r="D106" s="44" t="str">
        <f t="shared" si="3"/>
        <v/>
      </c>
      <c r="E106" s="17"/>
      <c r="F106" s="17" t="str">
        <f>IF('様式 A-2'!$AL$1="","",'様式 A-2'!$AL$1)</f>
        <v/>
      </c>
      <c r="G106" s="44" t="str">
        <f>IF(L106="","",IF('様式 A-2'!$D$7&lt;&gt;"",'様式 A-2'!$D$7,'様式 A-2'!$D$8))</f>
        <v/>
      </c>
      <c r="H106" s="44"/>
      <c r="I106" s="17" t="str">
        <f>IF('様式 A-2'!$AM$3="","",'様式 A-2'!$AM$3)</f>
        <v/>
      </c>
      <c r="J106" s="220" t="str">
        <f>IF(L106="","",'様式 WA-2（集計作業用）'!$C$7)</f>
        <v/>
      </c>
      <c r="K106" s="43" t="s">
        <v>720</v>
      </c>
      <c r="L106" s="25"/>
      <c r="M106" s="26"/>
      <c r="N106" s="25"/>
      <c r="O106" s="26"/>
      <c r="P106" s="160"/>
      <c r="Q106" s="121"/>
      <c r="R106" s="21"/>
      <c r="S106" s="160"/>
      <c r="T106" s="16"/>
      <c r="U106" s="17" t="str">
        <f>IF(T106="","",DATEDIF(T106,'様式 A-2'!$G$2,"Y"))</f>
        <v/>
      </c>
      <c r="V106" s="160"/>
      <c r="W106" s="160"/>
      <c r="X106" s="99"/>
      <c r="Y106" s="99"/>
      <c r="Z106" s="99"/>
      <c r="AA106" s="99"/>
      <c r="AB106" s="99"/>
      <c r="AC106" s="99"/>
      <c r="AD106" s="99"/>
      <c r="AE106" s="99"/>
      <c r="AF106" s="279"/>
      <c r="AG106" s="17">
        <f t="shared" si="13"/>
        <v>0</v>
      </c>
      <c r="AH106" s="45">
        <f t="shared" si="6"/>
        <v>0</v>
      </c>
      <c r="AI106" s="236">
        <f t="shared" si="12"/>
        <v>0</v>
      </c>
    </row>
    <row r="107" spans="1:35" ht="24" customHeight="1">
      <c r="A107" s="17" t="str">
        <f>IF('様式 A-2'!$AL$1="","",'様式 A-2'!$AL$1)</f>
        <v/>
      </c>
      <c r="B107" s="43"/>
      <c r="C107" s="44" t="str">
        <f t="shared" si="4"/>
        <v/>
      </c>
      <c r="D107" s="44" t="str">
        <f t="shared" si="3"/>
        <v/>
      </c>
      <c r="E107" s="17"/>
      <c r="F107" s="17" t="str">
        <f>IF('様式 A-2'!$AL$1="","",'様式 A-2'!$AL$1)</f>
        <v/>
      </c>
      <c r="G107" s="44" t="str">
        <f>IF(L107="","",IF('様式 A-2'!$D$7&lt;&gt;"",'様式 A-2'!$D$7,'様式 A-2'!$D$8))</f>
        <v/>
      </c>
      <c r="H107" s="44"/>
      <c r="I107" s="17" t="str">
        <f>IF('様式 A-2'!$AM$3="","",'様式 A-2'!$AM$3)</f>
        <v/>
      </c>
      <c r="J107" s="220" t="str">
        <f>IF(L107="","",'様式 WA-2（集計作業用）'!$C$7)</f>
        <v/>
      </c>
      <c r="K107" s="43" t="s">
        <v>721</v>
      </c>
      <c r="L107" s="25"/>
      <c r="M107" s="26"/>
      <c r="N107" s="25"/>
      <c r="O107" s="26"/>
      <c r="P107" s="160"/>
      <c r="Q107" s="121"/>
      <c r="R107" s="21"/>
      <c r="S107" s="160"/>
      <c r="T107" s="16"/>
      <c r="U107" s="17" t="str">
        <f>IF(T107="","",DATEDIF(T107,'様式 A-2'!$G$2,"Y"))</f>
        <v/>
      </c>
      <c r="V107" s="160"/>
      <c r="W107" s="160"/>
      <c r="X107" s="99"/>
      <c r="Y107" s="99"/>
      <c r="Z107" s="99"/>
      <c r="AA107" s="99"/>
      <c r="AB107" s="99"/>
      <c r="AC107" s="99"/>
      <c r="AD107" s="99"/>
      <c r="AE107" s="99"/>
      <c r="AF107" s="279"/>
      <c r="AG107" s="17">
        <f t="shared" si="13"/>
        <v>0</v>
      </c>
      <c r="AH107" s="45">
        <f t="shared" si="6"/>
        <v>0</v>
      </c>
      <c r="AI107" s="236">
        <f t="shared" si="12"/>
        <v>0</v>
      </c>
    </row>
    <row r="108" spans="1:35" ht="24" customHeight="1">
      <c r="A108" s="17" t="str">
        <f>IF('様式 A-2'!$AL$1="","",'様式 A-2'!$AL$1)</f>
        <v/>
      </c>
      <c r="B108" s="43"/>
      <c r="C108" s="44" t="str">
        <f t="shared" si="4"/>
        <v/>
      </c>
      <c r="D108" s="44" t="str">
        <f t="shared" si="3"/>
        <v/>
      </c>
      <c r="E108" s="17"/>
      <c r="F108" s="17" t="str">
        <f>IF('様式 A-2'!$AL$1="","",'様式 A-2'!$AL$1)</f>
        <v/>
      </c>
      <c r="G108" s="44" t="str">
        <f>IF(L108="","",IF('様式 A-2'!$D$7&lt;&gt;"",'様式 A-2'!$D$7,'様式 A-2'!$D$8))</f>
        <v/>
      </c>
      <c r="H108" s="44"/>
      <c r="I108" s="17" t="str">
        <f>IF('様式 A-2'!$AM$3="","",'様式 A-2'!$AM$3)</f>
        <v/>
      </c>
      <c r="J108" s="220" t="str">
        <f>IF(L108="","",'様式 WA-2（集計作業用）'!$C$7)</f>
        <v/>
      </c>
      <c r="K108" s="43" t="s">
        <v>722</v>
      </c>
      <c r="L108" s="25"/>
      <c r="M108" s="26"/>
      <c r="N108" s="25"/>
      <c r="O108" s="26"/>
      <c r="P108" s="160"/>
      <c r="Q108" s="121"/>
      <c r="R108" s="21"/>
      <c r="S108" s="160"/>
      <c r="T108" s="16"/>
      <c r="U108" s="17" t="str">
        <f>IF(T108="","",DATEDIF(T108,'様式 A-2'!$G$2,"Y"))</f>
        <v/>
      </c>
      <c r="V108" s="160"/>
      <c r="W108" s="160"/>
      <c r="X108" s="99"/>
      <c r="Y108" s="99"/>
      <c r="Z108" s="99"/>
      <c r="AA108" s="99"/>
      <c r="AB108" s="99"/>
      <c r="AC108" s="99"/>
      <c r="AD108" s="99"/>
      <c r="AE108" s="99"/>
      <c r="AF108" s="279"/>
      <c r="AG108" s="17">
        <f t="shared" si="13"/>
        <v>0</v>
      </c>
      <c r="AH108" s="45">
        <f t="shared" si="6"/>
        <v>0</v>
      </c>
      <c r="AI108" s="236">
        <f t="shared" si="12"/>
        <v>0</v>
      </c>
    </row>
    <row r="109" spans="1:35" ht="24" customHeight="1">
      <c r="A109" s="17" t="str">
        <f>IF('様式 A-2'!$AL$1="","",'様式 A-2'!$AL$1)</f>
        <v/>
      </c>
      <c r="B109" s="43"/>
      <c r="C109" s="44" t="str">
        <f t="shared" si="4"/>
        <v/>
      </c>
      <c r="D109" s="44" t="str">
        <f t="shared" si="3"/>
        <v/>
      </c>
      <c r="E109" s="17"/>
      <c r="F109" s="17" t="str">
        <f>IF('様式 A-2'!$AL$1="","",'様式 A-2'!$AL$1)</f>
        <v/>
      </c>
      <c r="G109" s="44" t="str">
        <f>IF(L109="","",IF('様式 A-2'!$D$7&lt;&gt;"",'様式 A-2'!$D$7,'様式 A-2'!$D$8))</f>
        <v/>
      </c>
      <c r="H109" s="44"/>
      <c r="I109" s="17" t="str">
        <f>IF('様式 A-2'!$AM$3="","",'様式 A-2'!$AM$3)</f>
        <v/>
      </c>
      <c r="J109" s="220" t="str">
        <f>IF(L109="","",'様式 WA-2（集計作業用）'!$C$7)</f>
        <v/>
      </c>
      <c r="K109" s="43" t="s">
        <v>602</v>
      </c>
      <c r="L109" s="25"/>
      <c r="M109" s="26"/>
      <c r="N109" s="25"/>
      <c r="O109" s="26"/>
      <c r="P109" s="160"/>
      <c r="Q109" s="121"/>
      <c r="R109" s="21"/>
      <c r="S109" s="160"/>
      <c r="T109" s="16"/>
      <c r="U109" s="17" t="str">
        <f>IF(T109="","",DATEDIF(T109,'様式 A-2'!$G$2,"Y"))</f>
        <v/>
      </c>
      <c r="V109" s="160"/>
      <c r="W109" s="160"/>
      <c r="X109" s="99"/>
      <c r="Y109" s="99"/>
      <c r="Z109" s="99"/>
      <c r="AA109" s="99"/>
      <c r="AB109" s="99"/>
      <c r="AC109" s="99"/>
      <c r="AD109" s="99"/>
      <c r="AE109" s="99"/>
      <c r="AF109" s="279"/>
      <c r="AG109" s="17">
        <f t="shared" si="13"/>
        <v>0</v>
      </c>
      <c r="AH109" s="45">
        <f t="shared" si="6"/>
        <v>0</v>
      </c>
      <c r="AI109" s="236">
        <f t="shared" si="12"/>
        <v>0</v>
      </c>
    </row>
    <row r="110" spans="1:35" ht="24" customHeight="1">
      <c r="A110" s="17" t="str">
        <f>IF('様式 A-2'!$AL$1="","",'様式 A-2'!$AL$1)</f>
        <v/>
      </c>
      <c r="B110" s="43"/>
      <c r="C110" s="44" t="str">
        <f t="shared" si="4"/>
        <v/>
      </c>
      <c r="D110" s="44" t="str">
        <f t="shared" si="3"/>
        <v/>
      </c>
      <c r="E110" s="17"/>
      <c r="F110" s="17" t="str">
        <f>IF('様式 A-2'!$AL$1="","",'様式 A-2'!$AL$1)</f>
        <v/>
      </c>
      <c r="G110" s="44" t="str">
        <f>IF(L110="","",IF('様式 A-2'!$D$7&lt;&gt;"",'様式 A-2'!$D$7,'様式 A-2'!$D$8))</f>
        <v/>
      </c>
      <c r="H110" s="44"/>
      <c r="I110" s="17" t="str">
        <f>IF('様式 A-2'!$AM$3="","",'様式 A-2'!$AM$3)</f>
        <v/>
      </c>
      <c r="J110" s="220" t="str">
        <f>IF(L110="","",'様式 WA-2（集計作業用）'!$C$7)</f>
        <v/>
      </c>
      <c r="K110" s="43" t="s">
        <v>603</v>
      </c>
      <c r="L110" s="25"/>
      <c r="M110" s="26"/>
      <c r="N110" s="25"/>
      <c r="O110" s="26"/>
      <c r="P110" s="160"/>
      <c r="Q110" s="121"/>
      <c r="R110" s="21"/>
      <c r="S110" s="160"/>
      <c r="T110" s="16"/>
      <c r="U110" s="17" t="str">
        <f>IF(T110="","",DATEDIF(T110,'様式 A-2'!$G$2,"Y"))</f>
        <v/>
      </c>
      <c r="V110" s="160"/>
      <c r="W110" s="160"/>
      <c r="X110" s="99"/>
      <c r="Y110" s="99"/>
      <c r="Z110" s="99"/>
      <c r="AA110" s="99"/>
      <c r="AB110" s="99"/>
      <c r="AC110" s="99"/>
      <c r="AD110" s="99"/>
      <c r="AE110" s="99"/>
      <c r="AF110" s="279"/>
      <c r="AG110" s="17">
        <f t="shared" si="13"/>
        <v>0</v>
      </c>
      <c r="AH110" s="45">
        <f t="shared" si="6"/>
        <v>0</v>
      </c>
      <c r="AI110" s="236">
        <f t="shared" si="12"/>
        <v>0</v>
      </c>
    </row>
    <row r="111" spans="1:35" ht="24" customHeight="1">
      <c r="A111" s="17" t="str">
        <f>IF('様式 A-2'!$AL$1="","",'様式 A-2'!$AL$1)</f>
        <v/>
      </c>
      <c r="B111" s="43"/>
      <c r="C111" s="44" t="str">
        <f t="shared" si="4"/>
        <v/>
      </c>
      <c r="D111" s="44" t="str">
        <f t="shared" si="3"/>
        <v/>
      </c>
      <c r="E111" s="17"/>
      <c r="F111" s="17" t="str">
        <f>IF('様式 A-2'!$AL$1="","",'様式 A-2'!$AL$1)</f>
        <v/>
      </c>
      <c r="G111" s="44" t="str">
        <f>IF(L111="","",IF('様式 A-2'!$D$7&lt;&gt;"",'様式 A-2'!$D$7,'様式 A-2'!$D$8))</f>
        <v/>
      </c>
      <c r="H111" s="44"/>
      <c r="I111" s="17" t="str">
        <f>IF('様式 A-2'!$AM$3="","",'様式 A-2'!$AM$3)</f>
        <v/>
      </c>
      <c r="J111" s="220" t="str">
        <f>IF(L111="","",'様式 WA-2（集計作業用）'!$C$7)</f>
        <v/>
      </c>
      <c r="K111" s="43" t="s">
        <v>604</v>
      </c>
      <c r="L111" s="25"/>
      <c r="M111" s="26"/>
      <c r="N111" s="25"/>
      <c r="O111" s="26"/>
      <c r="P111" s="160"/>
      <c r="Q111" s="121"/>
      <c r="R111" s="21"/>
      <c r="S111" s="160"/>
      <c r="T111" s="16"/>
      <c r="U111" s="17" t="str">
        <f>IF(T111="","",DATEDIF(T111,'様式 A-2'!$G$2,"Y"))</f>
        <v/>
      </c>
      <c r="V111" s="160"/>
      <c r="W111" s="160"/>
      <c r="X111" s="99"/>
      <c r="Y111" s="99"/>
      <c r="Z111" s="99"/>
      <c r="AA111" s="99"/>
      <c r="AB111" s="99"/>
      <c r="AC111" s="99"/>
      <c r="AD111" s="99"/>
      <c r="AE111" s="99"/>
      <c r="AF111" s="279"/>
      <c r="AG111" s="17">
        <f t="shared" si="13"/>
        <v>0</v>
      </c>
      <c r="AH111" s="45">
        <f t="shared" si="6"/>
        <v>0</v>
      </c>
      <c r="AI111" s="236">
        <f t="shared" si="12"/>
        <v>0</v>
      </c>
    </row>
    <row r="112" spans="1:35" ht="24" customHeight="1">
      <c r="A112" s="17" t="str">
        <f>IF('様式 A-2'!$AL$1="","",'様式 A-2'!$AL$1)</f>
        <v/>
      </c>
      <c r="B112" s="43"/>
      <c r="C112" s="44" t="str">
        <f t="shared" si="4"/>
        <v/>
      </c>
      <c r="D112" s="44" t="str">
        <f t="shared" si="3"/>
        <v/>
      </c>
      <c r="E112" s="17"/>
      <c r="F112" s="17" t="str">
        <f>IF('様式 A-2'!$AL$1="","",'様式 A-2'!$AL$1)</f>
        <v/>
      </c>
      <c r="G112" s="44" t="str">
        <f>IF(L112="","",IF('様式 A-2'!$D$7&lt;&gt;"",'様式 A-2'!$D$7,'様式 A-2'!$D$8))</f>
        <v/>
      </c>
      <c r="H112" s="44"/>
      <c r="I112" s="17" t="str">
        <f>IF('様式 A-2'!$AM$3="","",'様式 A-2'!$AM$3)</f>
        <v/>
      </c>
      <c r="J112" s="220" t="str">
        <f>IF(L112="","",'様式 WA-2（集計作業用）'!$C$7)</f>
        <v/>
      </c>
      <c r="K112" s="43" t="s">
        <v>605</v>
      </c>
      <c r="L112" s="25"/>
      <c r="M112" s="26"/>
      <c r="N112" s="25"/>
      <c r="O112" s="26"/>
      <c r="P112" s="160"/>
      <c r="Q112" s="121"/>
      <c r="R112" s="21"/>
      <c r="S112" s="160"/>
      <c r="T112" s="16"/>
      <c r="U112" s="17" t="str">
        <f>IF(T112="","",DATEDIF(T112,'様式 A-2'!$G$2,"Y"))</f>
        <v/>
      </c>
      <c r="V112" s="160"/>
      <c r="W112" s="160"/>
      <c r="X112" s="99"/>
      <c r="Y112" s="99"/>
      <c r="Z112" s="99"/>
      <c r="AA112" s="99"/>
      <c r="AB112" s="99"/>
      <c r="AC112" s="99"/>
      <c r="AD112" s="99"/>
      <c r="AE112" s="99"/>
      <c r="AF112" s="279"/>
      <c r="AG112" s="17">
        <f t="shared" si="13"/>
        <v>0</v>
      </c>
      <c r="AH112" s="45">
        <f t="shared" ref="AH112:AH129" si="14">IF(AG112&lt;=$AN$154,AG112,$AN$154)</f>
        <v>0</v>
      </c>
      <c r="AI112" s="236">
        <f t="shared" ref="AI112:AI129" si="15">IF(AG112&lt;=$AN$154,0,AG112-$AN$154)</f>
        <v>0</v>
      </c>
    </row>
    <row r="113" spans="1:35" ht="24" customHeight="1">
      <c r="A113" s="17" t="str">
        <f>IF('様式 A-2'!$AL$1="","",'様式 A-2'!$AL$1)</f>
        <v/>
      </c>
      <c r="B113" s="43"/>
      <c r="C113" s="44" t="str">
        <f t="shared" si="4"/>
        <v/>
      </c>
      <c r="D113" s="44" t="str">
        <f t="shared" ref="D113:D129" si="16">IF(L113="","",ASC(TRIM(N113&amp;" "&amp;O113)))</f>
        <v/>
      </c>
      <c r="E113" s="17"/>
      <c r="F113" s="17" t="str">
        <f>IF('様式 A-2'!$AL$1="","",'様式 A-2'!$AL$1)</f>
        <v/>
      </c>
      <c r="G113" s="44" t="str">
        <f>IF(L113="","",IF('様式 A-2'!$D$7&lt;&gt;"",'様式 A-2'!$D$7,'様式 A-2'!$D$8))</f>
        <v/>
      </c>
      <c r="H113" s="44"/>
      <c r="I113" s="17" t="str">
        <f>IF('様式 A-2'!$AM$3="","",'様式 A-2'!$AM$3)</f>
        <v/>
      </c>
      <c r="J113" s="220" t="str">
        <f>IF(L113="","",'様式 WA-2（集計作業用）'!$C$7)</f>
        <v/>
      </c>
      <c r="K113" s="43" t="s">
        <v>606</v>
      </c>
      <c r="L113" s="25"/>
      <c r="M113" s="26"/>
      <c r="N113" s="25"/>
      <c r="O113" s="26"/>
      <c r="P113" s="160"/>
      <c r="Q113" s="121"/>
      <c r="R113" s="21"/>
      <c r="S113" s="160"/>
      <c r="T113" s="16"/>
      <c r="U113" s="17" t="str">
        <f>IF(T113="","",DATEDIF(T113,'様式 A-2'!$G$2,"Y"))</f>
        <v/>
      </c>
      <c r="V113" s="160"/>
      <c r="W113" s="160"/>
      <c r="X113" s="99"/>
      <c r="Y113" s="99"/>
      <c r="Z113" s="99"/>
      <c r="AA113" s="99"/>
      <c r="AB113" s="99"/>
      <c r="AC113" s="99"/>
      <c r="AD113" s="99"/>
      <c r="AE113" s="99"/>
      <c r="AF113" s="279"/>
      <c r="AG113" s="17">
        <f t="shared" si="13"/>
        <v>0</v>
      </c>
      <c r="AH113" s="45">
        <f t="shared" si="14"/>
        <v>0</v>
      </c>
      <c r="AI113" s="236">
        <f t="shared" si="15"/>
        <v>0</v>
      </c>
    </row>
    <row r="114" spans="1:35" ht="24" customHeight="1">
      <c r="A114" s="17" t="str">
        <f>IF('様式 A-2'!$AL$1="","",'様式 A-2'!$AL$1)</f>
        <v/>
      </c>
      <c r="B114" s="43"/>
      <c r="C114" s="44" t="str">
        <f t="shared" ref="C114:C129" si="17">IF(L114="","",TRIM(L114&amp;"　"&amp;M114))</f>
        <v/>
      </c>
      <c r="D114" s="44" t="str">
        <f t="shared" si="16"/>
        <v/>
      </c>
      <c r="E114" s="17"/>
      <c r="F114" s="17" t="str">
        <f>IF('様式 A-2'!$AL$1="","",'様式 A-2'!$AL$1)</f>
        <v/>
      </c>
      <c r="G114" s="44" t="str">
        <f>IF(L114="","",IF('様式 A-2'!$D$7&lt;&gt;"",'様式 A-2'!$D$7,'様式 A-2'!$D$8))</f>
        <v/>
      </c>
      <c r="H114" s="44"/>
      <c r="I114" s="17" t="str">
        <f>IF('様式 A-2'!$AM$3="","",'様式 A-2'!$AM$3)</f>
        <v/>
      </c>
      <c r="J114" s="220" t="str">
        <f>IF(L114="","",'様式 WA-2（集計作業用）'!$C$7)</f>
        <v/>
      </c>
      <c r="K114" s="43" t="s">
        <v>607</v>
      </c>
      <c r="L114" s="25"/>
      <c r="M114" s="26"/>
      <c r="N114" s="25"/>
      <c r="O114" s="26"/>
      <c r="P114" s="160"/>
      <c r="Q114" s="121"/>
      <c r="R114" s="21"/>
      <c r="S114" s="160"/>
      <c r="T114" s="16"/>
      <c r="U114" s="17" t="str">
        <f>IF(T114="","",DATEDIF(T114,'様式 A-2'!$G$2,"Y"))</f>
        <v/>
      </c>
      <c r="V114" s="160"/>
      <c r="W114" s="160"/>
      <c r="X114" s="99"/>
      <c r="Y114" s="99"/>
      <c r="Z114" s="99"/>
      <c r="AA114" s="99"/>
      <c r="AB114" s="99"/>
      <c r="AC114" s="99"/>
      <c r="AD114" s="99"/>
      <c r="AE114" s="99"/>
      <c r="AF114" s="279"/>
      <c r="AG114" s="17">
        <f t="shared" si="13"/>
        <v>0</v>
      </c>
      <c r="AH114" s="45">
        <f t="shared" si="14"/>
        <v>0</v>
      </c>
      <c r="AI114" s="236">
        <f t="shared" si="15"/>
        <v>0</v>
      </c>
    </row>
    <row r="115" spans="1:35" ht="24" customHeight="1">
      <c r="A115" s="17" t="str">
        <f>IF('様式 A-2'!$AL$1="","",'様式 A-2'!$AL$1)</f>
        <v/>
      </c>
      <c r="B115" s="43"/>
      <c r="C115" s="44" t="str">
        <f t="shared" si="17"/>
        <v/>
      </c>
      <c r="D115" s="44" t="str">
        <f t="shared" si="16"/>
        <v/>
      </c>
      <c r="E115" s="17"/>
      <c r="F115" s="17" t="str">
        <f>IF('様式 A-2'!$AL$1="","",'様式 A-2'!$AL$1)</f>
        <v/>
      </c>
      <c r="G115" s="44" t="str">
        <f>IF(L115="","",IF('様式 A-2'!$D$7&lt;&gt;"",'様式 A-2'!$D$7,'様式 A-2'!$D$8))</f>
        <v/>
      </c>
      <c r="H115" s="44"/>
      <c r="I115" s="17" t="str">
        <f>IF('様式 A-2'!$AM$3="","",'様式 A-2'!$AM$3)</f>
        <v/>
      </c>
      <c r="J115" s="220" t="str">
        <f>IF(L115="","",'様式 WA-2（集計作業用）'!$C$7)</f>
        <v/>
      </c>
      <c r="K115" s="43" t="s">
        <v>608</v>
      </c>
      <c r="L115" s="25"/>
      <c r="M115" s="26"/>
      <c r="N115" s="25"/>
      <c r="O115" s="26"/>
      <c r="P115" s="160"/>
      <c r="Q115" s="121"/>
      <c r="R115" s="21"/>
      <c r="S115" s="160"/>
      <c r="T115" s="16"/>
      <c r="U115" s="17" t="str">
        <f>IF(T115="","",DATEDIF(T115,'様式 A-2'!$G$2,"Y"))</f>
        <v/>
      </c>
      <c r="V115" s="160"/>
      <c r="W115" s="160"/>
      <c r="X115" s="99"/>
      <c r="Y115" s="99"/>
      <c r="Z115" s="99"/>
      <c r="AA115" s="99"/>
      <c r="AB115" s="99"/>
      <c r="AC115" s="99"/>
      <c r="AD115" s="99"/>
      <c r="AE115" s="99"/>
      <c r="AF115" s="279"/>
      <c r="AG115" s="17">
        <f t="shared" si="13"/>
        <v>0</v>
      </c>
      <c r="AH115" s="45">
        <f t="shared" si="14"/>
        <v>0</v>
      </c>
      <c r="AI115" s="236">
        <f t="shared" si="15"/>
        <v>0</v>
      </c>
    </row>
    <row r="116" spans="1:35" ht="24" customHeight="1">
      <c r="A116" s="17" t="str">
        <f>IF('様式 A-2'!$AL$1="","",'様式 A-2'!$AL$1)</f>
        <v/>
      </c>
      <c r="B116" s="43"/>
      <c r="C116" s="44" t="str">
        <f t="shared" si="17"/>
        <v/>
      </c>
      <c r="D116" s="44" t="str">
        <f t="shared" si="16"/>
        <v/>
      </c>
      <c r="E116" s="17"/>
      <c r="F116" s="17" t="str">
        <f>IF('様式 A-2'!$AL$1="","",'様式 A-2'!$AL$1)</f>
        <v/>
      </c>
      <c r="G116" s="44" t="str">
        <f>IF(L116="","",IF('様式 A-2'!$D$7&lt;&gt;"",'様式 A-2'!$D$7,'様式 A-2'!$D$8))</f>
        <v/>
      </c>
      <c r="H116" s="44"/>
      <c r="I116" s="17" t="str">
        <f>IF('様式 A-2'!$AM$3="","",'様式 A-2'!$AM$3)</f>
        <v/>
      </c>
      <c r="J116" s="220" t="str">
        <f>IF(L116="","",'様式 WA-2（集計作業用）'!$C$7)</f>
        <v/>
      </c>
      <c r="K116" s="43" t="s">
        <v>609</v>
      </c>
      <c r="L116" s="25"/>
      <c r="M116" s="26"/>
      <c r="N116" s="25"/>
      <c r="O116" s="26"/>
      <c r="P116" s="160"/>
      <c r="Q116" s="121"/>
      <c r="R116" s="21"/>
      <c r="S116" s="160"/>
      <c r="T116" s="16"/>
      <c r="U116" s="17" t="str">
        <f>IF(T116="","",DATEDIF(T116,'様式 A-2'!$G$2,"Y"))</f>
        <v/>
      </c>
      <c r="V116" s="160"/>
      <c r="W116" s="160"/>
      <c r="X116" s="99"/>
      <c r="Y116" s="99"/>
      <c r="Z116" s="99"/>
      <c r="AA116" s="99"/>
      <c r="AB116" s="99"/>
      <c r="AC116" s="99"/>
      <c r="AD116" s="99"/>
      <c r="AE116" s="99"/>
      <c r="AF116" s="279"/>
      <c r="AG116" s="17">
        <f t="shared" si="13"/>
        <v>0</v>
      </c>
      <c r="AH116" s="45">
        <f t="shared" si="14"/>
        <v>0</v>
      </c>
      <c r="AI116" s="236">
        <f t="shared" si="15"/>
        <v>0</v>
      </c>
    </row>
    <row r="117" spans="1:35" ht="24" customHeight="1">
      <c r="A117" s="17" t="str">
        <f>IF('様式 A-2'!$AL$1="","",'様式 A-2'!$AL$1)</f>
        <v/>
      </c>
      <c r="B117" s="43"/>
      <c r="C117" s="44" t="str">
        <f t="shared" si="17"/>
        <v/>
      </c>
      <c r="D117" s="44" t="str">
        <f t="shared" si="16"/>
        <v/>
      </c>
      <c r="E117" s="17"/>
      <c r="F117" s="17" t="str">
        <f>IF('様式 A-2'!$AL$1="","",'様式 A-2'!$AL$1)</f>
        <v/>
      </c>
      <c r="G117" s="44" t="str">
        <f>IF(L117="","",IF('様式 A-2'!$D$7&lt;&gt;"",'様式 A-2'!$D$7,'様式 A-2'!$D$8))</f>
        <v/>
      </c>
      <c r="H117" s="44"/>
      <c r="I117" s="17" t="str">
        <f>IF('様式 A-2'!$AM$3="","",'様式 A-2'!$AM$3)</f>
        <v/>
      </c>
      <c r="J117" s="220" t="str">
        <f>IF(L117="","",'様式 WA-2（集計作業用）'!$C$7)</f>
        <v/>
      </c>
      <c r="K117" s="43" t="s">
        <v>610</v>
      </c>
      <c r="L117" s="25"/>
      <c r="M117" s="26"/>
      <c r="N117" s="25"/>
      <c r="O117" s="26"/>
      <c r="P117" s="160"/>
      <c r="Q117" s="121"/>
      <c r="R117" s="21"/>
      <c r="S117" s="160"/>
      <c r="T117" s="16"/>
      <c r="U117" s="17" t="str">
        <f>IF(T117="","",DATEDIF(T117,'様式 A-2'!$G$2,"Y"))</f>
        <v/>
      </c>
      <c r="V117" s="160"/>
      <c r="W117" s="160"/>
      <c r="X117" s="99"/>
      <c r="Y117" s="99"/>
      <c r="Z117" s="99"/>
      <c r="AA117" s="99"/>
      <c r="AB117" s="99"/>
      <c r="AC117" s="99"/>
      <c r="AD117" s="99"/>
      <c r="AE117" s="99"/>
      <c r="AF117" s="279"/>
      <c r="AG117" s="17">
        <f t="shared" si="13"/>
        <v>0</v>
      </c>
      <c r="AH117" s="45">
        <f t="shared" si="14"/>
        <v>0</v>
      </c>
      <c r="AI117" s="236">
        <f t="shared" si="15"/>
        <v>0</v>
      </c>
    </row>
    <row r="118" spans="1:35" ht="24" customHeight="1">
      <c r="A118" s="17" t="str">
        <f>IF('様式 A-2'!$AL$1="","",'様式 A-2'!$AL$1)</f>
        <v/>
      </c>
      <c r="B118" s="43"/>
      <c r="C118" s="44" t="str">
        <f t="shared" si="17"/>
        <v/>
      </c>
      <c r="D118" s="44" t="str">
        <f t="shared" si="16"/>
        <v/>
      </c>
      <c r="E118" s="17"/>
      <c r="F118" s="17" t="str">
        <f>IF('様式 A-2'!$AL$1="","",'様式 A-2'!$AL$1)</f>
        <v/>
      </c>
      <c r="G118" s="44" t="str">
        <f>IF(L118="","",IF('様式 A-2'!$D$7&lt;&gt;"",'様式 A-2'!$D$7,'様式 A-2'!$D$8))</f>
        <v/>
      </c>
      <c r="H118" s="44"/>
      <c r="I118" s="17" t="str">
        <f>IF('様式 A-2'!$AM$3="","",'様式 A-2'!$AM$3)</f>
        <v/>
      </c>
      <c r="J118" s="220" t="str">
        <f>IF(L118="","",'様式 WA-2（集計作業用）'!$C$7)</f>
        <v/>
      </c>
      <c r="K118" s="43" t="s">
        <v>611</v>
      </c>
      <c r="L118" s="25"/>
      <c r="M118" s="26"/>
      <c r="N118" s="25"/>
      <c r="O118" s="26"/>
      <c r="P118" s="160"/>
      <c r="Q118" s="121"/>
      <c r="R118" s="21"/>
      <c r="S118" s="160"/>
      <c r="T118" s="16"/>
      <c r="U118" s="17" t="str">
        <f>IF(T118="","",DATEDIF(T118,'様式 A-2'!$G$2,"Y"))</f>
        <v/>
      </c>
      <c r="V118" s="160"/>
      <c r="W118" s="160"/>
      <c r="X118" s="99"/>
      <c r="Y118" s="99"/>
      <c r="Z118" s="99"/>
      <c r="AA118" s="99"/>
      <c r="AB118" s="99"/>
      <c r="AC118" s="99"/>
      <c r="AD118" s="99"/>
      <c r="AE118" s="99"/>
      <c r="AF118" s="279"/>
      <c r="AG118" s="17">
        <f t="shared" si="13"/>
        <v>0</v>
      </c>
      <c r="AH118" s="45">
        <f t="shared" si="14"/>
        <v>0</v>
      </c>
      <c r="AI118" s="236">
        <f t="shared" si="15"/>
        <v>0</v>
      </c>
    </row>
    <row r="119" spans="1:35" ht="24" customHeight="1">
      <c r="A119" s="17" t="str">
        <f>IF('様式 A-2'!$AL$1="","",'様式 A-2'!$AL$1)</f>
        <v/>
      </c>
      <c r="B119" s="43"/>
      <c r="C119" s="44" t="str">
        <f t="shared" si="17"/>
        <v/>
      </c>
      <c r="D119" s="44" t="str">
        <f t="shared" si="16"/>
        <v/>
      </c>
      <c r="E119" s="17"/>
      <c r="F119" s="17" t="str">
        <f>IF('様式 A-2'!$AL$1="","",'様式 A-2'!$AL$1)</f>
        <v/>
      </c>
      <c r="G119" s="44" t="str">
        <f>IF(L119="","",IF('様式 A-2'!$D$7&lt;&gt;"",'様式 A-2'!$D$7,'様式 A-2'!$D$8))</f>
        <v/>
      </c>
      <c r="H119" s="44"/>
      <c r="I119" s="17" t="str">
        <f>IF('様式 A-2'!$AM$3="","",'様式 A-2'!$AM$3)</f>
        <v/>
      </c>
      <c r="J119" s="220" t="str">
        <f>IF(L119="","",'様式 WA-2（集計作業用）'!$C$7)</f>
        <v/>
      </c>
      <c r="K119" s="43" t="s">
        <v>612</v>
      </c>
      <c r="L119" s="25"/>
      <c r="M119" s="26"/>
      <c r="N119" s="25"/>
      <c r="O119" s="26"/>
      <c r="P119" s="160"/>
      <c r="Q119" s="121"/>
      <c r="R119" s="21"/>
      <c r="S119" s="160"/>
      <c r="T119" s="16"/>
      <c r="U119" s="17" t="str">
        <f>IF(T119="","",DATEDIF(T119,'様式 A-2'!$G$2,"Y"))</f>
        <v/>
      </c>
      <c r="V119" s="160"/>
      <c r="W119" s="160"/>
      <c r="X119" s="99"/>
      <c r="Y119" s="99"/>
      <c r="Z119" s="99"/>
      <c r="AA119" s="99"/>
      <c r="AB119" s="99"/>
      <c r="AC119" s="99"/>
      <c r="AD119" s="99"/>
      <c r="AE119" s="99"/>
      <c r="AF119" s="279"/>
      <c r="AG119" s="17">
        <f t="shared" si="13"/>
        <v>0</v>
      </c>
      <c r="AH119" s="45">
        <f t="shared" si="14"/>
        <v>0</v>
      </c>
      <c r="AI119" s="236">
        <f t="shared" si="15"/>
        <v>0</v>
      </c>
    </row>
    <row r="120" spans="1:35" ht="24" customHeight="1">
      <c r="A120" s="17" t="str">
        <f>IF('様式 A-2'!$AL$1="","",'様式 A-2'!$AL$1)</f>
        <v/>
      </c>
      <c r="B120" s="43"/>
      <c r="C120" s="44" t="str">
        <f t="shared" si="17"/>
        <v/>
      </c>
      <c r="D120" s="44" t="str">
        <f t="shared" si="16"/>
        <v/>
      </c>
      <c r="E120" s="17"/>
      <c r="F120" s="17" t="str">
        <f>IF('様式 A-2'!$AL$1="","",'様式 A-2'!$AL$1)</f>
        <v/>
      </c>
      <c r="G120" s="44" t="str">
        <f>IF(L120="","",IF('様式 A-2'!$D$7&lt;&gt;"",'様式 A-2'!$D$7,'様式 A-2'!$D$8))</f>
        <v/>
      </c>
      <c r="H120" s="44"/>
      <c r="I120" s="17" t="str">
        <f>IF('様式 A-2'!$AM$3="","",'様式 A-2'!$AM$3)</f>
        <v/>
      </c>
      <c r="J120" s="220" t="str">
        <f>IF(L120="","",'様式 WA-2（集計作業用）'!$C$7)</f>
        <v/>
      </c>
      <c r="K120" s="43" t="s">
        <v>613</v>
      </c>
      <c r="L120" s="25"/>
      <c r="M120" s="26"/>
      <c r="N120" s="25"/>
      <c r="O120" s="26"/>
      <c r="P120" s="160"/>
      <c r="Q120" s="121"/>
      <c r="R120" s="21"/>
      <c r="S120" s="160"/>
      <c r="T120" s="16"/>
      <c r="U120" s="17" t="str">
        <f>IF(T120="","",DATEDIF(T120,'様式 A-2'!$G$2,"Y"))</f>
        <v/>
      </c>
      <c r="V120" s="160"/>
      <c r="W120" s="160"/>
      <c r="X120" s="99"/>
      <c r="Y120" s="99"/>
      <c r="Z120" s="99"/>
      <c r="AA120" s="99"/>
      <c r="AB120" s="99"/>
      <c r="AC120" s="99"/>
      <c r="AD120" s="99"/>
      <c r="AE120" s="99"/>
      <c r="AF120" s="279"/>
      <c r="AG120" s="17">
        <f t="shared" si="13"/>
        <v>0</v>
      </c>
      <c r="AH120" s="45">
        <f t="shared" si="14"/>
        <v>0</v>
      </c>
      <c r="AI120" s="236">
        <f t="shared" si="15"/>
        <v>0</v>
      </c>
    </row>
    <row r="121" spans="1:35" ht="24" customHeight="1">
      <c r="A121" s="17" t="str">
        <f>IF('様式 A-2'!$AL$1="","",'様式 A-2'!$AL$1)</f>
        <v/>
      </c>
      <c r="B121" s="43"/>
      <c r="C121" s="44" t="str">
        <f t="shared" si="17"/>
        <v/>
      </c>
      <c r="D121" s="44" t="str">
        <f t="shared" si="16"/>
        <v/>
      </c>
      <c r="E121" s="17"/>
      <c r="F121" s="17" t="str">
        <f>IF('様式 A-2'!$AL$1="","",'様式 A-2'!$AL$1)</f>
        <v/>
      </c>
      <c r="G121" s="44" t="str">
        <f>IF(L121="","",IF('様式 A-2'!$D$7&lt;&gt;"",'様式 A-2'!$D$7,'様式 A-2'!$D$8))</f>
        <v/>
      </c>
      <c r="H121" s="44"/>
      <c r="I121" s="17" t="str">
        <f>IF('様式 A-2'!$AM$3="","",'様式 A-2'!$AM$3)</f>
        <v/>
      </c>
      <c r="J121" s="220" t="str">
        <f>IF(L121="","",'様式 WA-2（集計作業用）'!$C$7)</f>
        <v/>
      </c>
      <c r="K121" s="43" t="s">
        <v>614</v>
      </c>
      <c r="L121" s="25"/>
      <c r="M121" s="26"/>
      <c r="N121" s="25"/>
      <c r="O121" s="26"/>
      <c r="P121" s="160"/>
      <c r="Q121" s="121"/>
      <c r="R121" s="21"/>
      <c r="S121" s="160"/>
      <c r="T121" s="16"/>
      <c r="U121" s="17" t="str">
        <f>IF(T121="","",DATEDIF(T121,'様式 A-2'!$G$2,"Y"))</f>
        <v/>
      </c>
      <c r="V121" s="160"/>
      <c r="W121" s="160"/>
      <c r="X121" s="99"/>
      <c r="Y121" s="99"/>
      <c r="Z121" s="99"/>
      <c r="AA121" s="99"/>
      <c r="AB121" s="99"/>
      <c r="AC121" s="99"/>
      <c r="AD121" s="99"/>
      <c r="AE121" s="99"/>
      <c r="AF121" s="279"/>
      <c r="AG121" s="17">
        <f t="shared" si="13"/>
        <v>0</v>
      </c>
      <c r="AH121" s="45">
        <f t="shared" si="14"/>
        <v>0</v>
      </c>
      <c r="AI121" s="236">
        <f t="shared" si="15"/>
        <v>0</v>
      </c>
    </row>
    <row r="122" spans="1:35" ht="24" customHeight="1">
      <c r="A122" s="17" t="str">
        <f>IF('様式 A-2'!$AL$1="","",'様式 A-2'!$AL$1)</f>
        <v/>
      </c>
      <c r="B122" s="43"/>
      <c r="C122" s="44" t="str">
        <f t="shared" si="17"/>
        <v/>
      </c>
      <c r="D122" s="44" t="str">
        <f t="shared" si="16"/>
        <v/>
      </c>
      <c r="E122" s="17"/>
      <c r="F122" s="17" t="str">
        <f>IF('様式 A-2'!$AL$1="","",'様式 A-2'!$AL$1)</f>
        <v/>
      </c>
      <c r="G122" s="44" t="str">
        <f>IF(L122="","",IF('様式 A-2'!$D$7&lt;&gt;"",'様式 A-2'!$D$7,'様式 A-2'!$D$8))</f>
        <v/>
      </c>
      <c r="H122" s="44"/>
      <c r="I122" s="17" t="str">
        <f>IF('様式 A-2'!$AM$3="","",'様式 A-2'!$AM$3)</f>
        <v/>
      </c>
      <c r="J122" s="220" t="str">
        <f>IF(L122="","",'様式 WA-2（集計作業用）'!$C$7)</f>
        <v/>
      </c>
      <c r="K122" s="43" t="s">
        <v>615</v>
      </c>
      <c r="L122" s="25"/>
      <c r="M122" s="26"/>
      <c r="N122" s="25"/>
      <c r="O122" s="26"/>
      <c r="P122" s="160"/>
      <c r="Q122" s="121"/>
      <c r="R122" s="21"/>
      <c r="S122" s="160"/>
      <c r="T122" s="16"/>
      <c r="U122" s="17" t="str">
        <f>IF(T122="","",DATEDIF(T122,'様式 A-2'!$G$2,"Y"))</f>
        <v/>
      </c>
      <c r="V122" s="160"/>
      <c r="W122" s="160"/>
      <c r="X122" s="99"/>
      <c r="Y122" s="99"/>
      <c r="Z122" s="99"/>
      <c r="AA122" s="99"/>
      <c r="AB122" s="99"/>
      <c r="AC122" s="99"/>
      <c r="AD122" s="99"/>
      <c r="AE122" s="99"/>
      <c r="AF122" s="279"/>
      <c r="AG122" s="17">
        <f t="shared" si="13"/>
        <v>0</v>
      </c>
      <c r="AH122" s="45">
        <f t="shared" si="14"/>
        <v>0</v>
      </c>
      <c r="AI122" s="236">
        <f t="shared" si="15"/>
        <v>0</v>
      </c>
    </row>
    <row r="123" spans="1:35" ht="24" customHeight="1">
      <c r="A123" s="17" t="str">
        <f>IF('様式 A-2'!$AL$1="","",'様式 A-2'!$AL$1)</f>
        <v/>
      </c>
      <c r="B123" s="43"/>
      <c r="C123" s="44" t="str">
        <f t="shared" si="17"/>
        <v/>
      </c>
      <c r="D123" s="44" t="str">
        <f t="shared" si="16"/>
        <v/>
      </c>
      <c r="E123" s="17"/>
      <c r="F123" s="17" t="str">
        <f>IF('様式 A-2'!$AL$1="","",'様式 A-2'!$AL$1)</f>
        <v/>
      </c>
      <c r="G123" s="44" t="str">
        <f>IF(L123="","",IF('様式 A-2'!$D$7&lt;&gt;"",'様式 A-2'!$D$7,'様式 A-2'!$D$8))</f>
        <v/>
      </c>
      <c r="H123" s="44"/>
      <c r="I123" s="17" t="str">
        <f>IF('様式 A-2'!$AM$3="","",'様式 A-2'!$AM$3)</f>
        <v/>
      </c>
      <c r="J123" s="220" t="str">
        <f>IF(L123="","",'様式 WA-2（集計作業用）'!$C$7)</f>
        <v/>
      </c>
      <c r="K123" s="43" t="s">
        <v>616</v>
      </c>
      <c r="L123" s="25"/>
      <c r="M123" s="26"/>
      <c r="N123" s="25"/>
      <c r="O123" s="26"/>
      <c r="P123" s="160"/>
      <c r="Q123" s="121"/>
      <c r="R123" s="21"/>
      <c r="S123" s="160"/>
      <c r="T123" s="16"/>
      <c r="U123" s="17" t="str">
        <f>IF(T123="","",DATEDIF(T123,'様式 A-2'!$G$2,"Y"))</f>
        <v/>
      </c>
      <c r="V123" s="160"/>
      <c r="W123" s="160"/>
      <c r="X123" s="99"/>
      <c r="Y123" s="99"/>
      <c r="Z123" s="99"/>
      <c r="AA123" s="99"/>
      <c r="AB123" s="99"/>
      <c r="AC123" s="99"/>
      <c r="AD123" s="99"/>
      <c r="AE123" s="99"/>
      <c r="AF123" s="279"/>
      <c r="AG123" s="17">
        <f t="shared" si="13"/>
        <v>0</v>
      </c>
      <c r="AH123" s="45">
        <f t="shared" si="14"/>
        <v>0</v>
      </c>
      <c r="AI123" s="236">
        <f t="shared" si="15"/>
        <v>0</v>
      </c>
    </row>
    <row r="124" spans="1:35" ht="24" customHeight="1">
      <c r="A124" s="17" t="str">
        <f>IF('様式 A-2'!$AL$1="","",'様式 A-2'!$AL$1)</f>
        <v/>
      </c>
      <c r="B124" s="43"/>
      <c r="C124" s="44" t="str">
        <f t="shared" si="17"/>
        <v/>
      </c>
      <c r="D124" s="44" t="str">
        <f t="shared" si="16"/>
        <v/>
      </c>
      <c r="E124" s="17"/>
      <c r="F124" s="17" t="str">
        <f>IF('様式 A-2'!$AL$1="","",'様式 A-2'!$AL$1)</f>
        <v/>
      </c>
      <c r="G124" s="44" t="str">
        <f>IF(L124="","",IF('様式 A-2'!$D$7&lt;&gt;"",'様式 A-2'!$D$7,'様式 A-2'!$D$8))</f>
        <v/>
      </c>
      <c r="H124" s="44"/>
      <c r="I124" s="17" t="str">
        <f>IF('様式 A-2'!$AM$3="","",'様式 A-2'!$AM$3)</f>
        <v/>
      </c>
      <c r="J124" s="220" t="str">
        <f>IF(L124="","",'様式 WA-2（集計作業用）'!$C$7)</f>
        <v/>
      </c>
      <c r="K124" s="43" t="s">
        <v>617</v>
      </c>
      <c r="L124" s="25"/>
      <c r="M124" s="26"/>
      <c r="N124" s="25"/>
      <c r="O124" s="26"/>
      <c r="P124" s="160"/>
      <c r="Q124" s="121"/>
      <c r="R124" s="21"/>
      <c r="S124" s="160"/>
      <c r="T124" s="16"/>
      <c r="U124" s="17" t="str">
        <f>IF(T124="","",DATEDIF(T124,'様式 A-2'!$G$2,"Y"))</f>
        <v/>
      </c>
      <c r="V124" s="160"/>
      <c r="W124" s="160"/>
      <c r="X124" s="99"/>
      <c r="Y124" s="99"/>
      <c r="Z124" s="99"/>
      <c r="AA124" s="99"/>
      <c r="AB124" s="99"/>
      <c r="AC124" s="99"/>
      <c r="AD124" s="99"/>
      <c r="AE124" s="99"/>
      <c r="AF124" s="279"/>
      <c r="AG124" s="17">
        <f t="shared" si="13"/>
        <v>0</v>
      </c>
      <c r="AH124" s="45">
        <f t="shared" si="14"/>
        <v>0</v>
      </c>
      <c r="AI124" s="236">
        <f t="shared" si="15"/>
        <v>0</v>
      </c>
    </row>
    <row r="125" spans="1:35" ht="24" customHeight="1">
      <c r="A125" s="17" t="str">
        <f>IF('様式 A-2'!$AL$1="","",'様式 A-2'!$AL$1)</f>
        <v/>
      </c>
      <c r="B125" s="43"/>
      <c r="C125" s="44" t="str">
        <f t="shared" si="17"/>
        <v/>
      </c>
      <c r="D125" s="44" t="str">
        <f t="shared" si="16"/>
        <v/>
      </c>
      <c r="E125" s="17"/>
      <c r="F125" s="17" t="str">
        <f>IF('様式 A-2'!$AL$1="","",'様式 A-2'!$AL$1)</f>
        <v/>
      </c>
      <c r="G125" s="44" t="str">
        <f>IF(L125="","",IF('様式 A-2'!$D$7&lt;&gt;"",'様式 A-2'!$D$7,'様式 A-2'!$D$8))</f>
        <v/>
      </c>
      <c r="H125" s="44"/>
      <c r="I125" s="17" t="str">
        <f>IF('様式 A-2'!$AM$3="","",'様式 A-2'!$AM$3)</f>
        <v/>
      </c>
      <c r="J125" s="220" t="str">
        <f>IF(L125="","",'様式 WA-2（集計作業用）'!$C$7)</f>
        <v/>
      </c>
      <c r="K125" s="43" t="s">
        <v>618</v>
      </c>
      <c r="L125" s="25"/>
      <c r="M125" s="26"/>
      <c r="N125" s="25"/>
      <c r="O125" s="26"/>
      <c r="P125" s="160"/>
      <c r="Q125" s="121"/>
      <c r="R125" s="21"/>
      <c r="S125" s="160"/>
      <c r="T125" s="16"/>
      <c r="U125" s="17" t="str">
        <f>IF(T125="","",DATEDIF(T125,'様式 A-2'!$G$2,"Y"))</f>
        <v/>
      </c>
      <c r="V125" s="160"/>
      <c r="W125" s="160"/>
      <c r="X125" s="99"/>
      <c r="Y125" s="99"/>
      <c r="Z125" s="99"/>
      <c r="AA125" s="99"/>
      <c r="AB125" s="99"/>
      <c r="AC125" s="99"/>
      <c r="AD125" s="99"/>
      <c r="AE125" s="99"/>
      <c r="AF125" s="279"/>
      <c r="AG125" s="17">
        <f t="shared" si="13"/>
        <v>0</v>
      </c>
      <c r="AH125" s="45">
        <f t="shared" si="14"/>
        <v>0</v>
      </c>
      <c r="AI125" s="236">
        <f t="shared" si="15"/>
        <v>0</v>
      </c>
    </row>
    <row r="126" spans="1:35" ht="24" customHeight="1">
      <c r="A126" s="17" t="str">
        <f>IF('様式 A-2'!$AL$1="","",'様式 A-2'!$AL$1)</f>
        <v/>
      </c>
      <c r="B126" s="43"/>
      <c r="C126" s="44" t="str">
        <f t="shared" si="17"/>
        <v/>
      </c>
      <c r="D126" s="44" t="str">
        <f t="shared" si="16"/>
        <v/>
      </c>
      <c r="E126" s="17"/>
      <c r="F126" s="17" t="str">
        <f>IF('様式 A-2'!$AL$1="","",'様式 A-2'!$AL$1)</f>
        <v/>
      </c>
      <c r="G126" s="44" t="str">
        <f>IF(L126="","",IF('様式 A-2'!$D$7&lt;&gt;"",'様式 A-2'!$D$7,'様式 A-2'!$D$8))</f>
        <v/>
      </c>
      <c r="H126" s="44"/>
      <c r="I126" s="17" t="str">
        <f>IF('様式 A-2'!$AM$3="","",'様式 A-2'!$AM$3)</f>
        <v/>
      </c>
      <c r="J126" s="220" t="str">
        <f>IF(L126="","",'様式 WA-2（集計作業用）'!$C$7)</f>
        <v/>
      </c>
      <c r="K126" s="43" t="s">
        <v>619</v>
      </c>
      <c r="L126" s="25"/>
      <c r="M126" s="26"/>
      <c r="N126" s="25"/>
      <c r="O126" s="26"/>
      <c r="P126" s="160"/>
      <c r="Q126" s="121"/>
      <c r="R126" s="21"/>
      <c r="S126" s="160"/>
      <c r="T126" s="16"/>
      <c r="U126" s="17" t="str">
        <f>IF(T126="","",DATEDIF(T126,'様式 A-2'!$G$2,"Y"))</f>
        <v/>
      </c>
      <c r="V126" s="160"/>
      <c r="W126" s="160"/>
      <c r="X126" s="99"/>
      <c r="Y126" s="99"/>
      <c r="Z126" s="99"/>
      <c r="AA126" s="99"/>
      <c r="AB126" s="99"/>
      <c r="AC126" s="99"/>
      <c r="AD126" s="99"/>
      <c r="AE126" s="99"/>
      <c r="AF126" s="279"/>
      <c r="AG126" s="17">
        <f t="shared" si="13"/>
        <v>0</v>
      </c>
      <c r="AH126" s="45">
        <f t="shared" si="14"/>
        <v>0</v>
      </c>
      <c r="AI126" s="236">
        <f t="shared" si="15"/>
        <v>0</v>
      </c>
    </row>
    <row r="127" spans="1:35" ht="24" customHeight="1">
      <c r="A127" s="17" t="str">
        <f>IF('様式 A-2'!$AL$1="","",'様式 A-2'!$AL$1)</f>
        <v/>
      </c>
      <c r="B127" s="43"/>
      <c r="C127" s="44" t="str">
        <f t="shared" si="17"/>
        <v/>
      </c>
      <c r="D127" s="44" t="str">
        <f t="shared" si="16"/>
        <v/>
      </c>
      <c r="E127" s="17"/>
      <c r="F127" s="17" t="str">
        <f>IF('様式 A-2'!$AL$1="","",'様式 A-2'!$AL$1)</f>
        <v/>
      </c>
      <c r="G127" s="44" t="str">
        <f>IF(L127="","",IF('様式 A-2'!$D$7&lt;&gt;"",'様式 A-2'!$D$7,'様式 A-2'!$D$8))</f>
        <v/>
      </c>
      <c r="H127" s="44"/>
      <c r="I127" s="17" t="str">
        <f>IF('様式 A-2'!$AM$3="","",'様式 A-2'!$AM$3)</f>
        <v/>
      </c>
      <c r="J127" s="220" t="str">
        <f>IF(L127="","",'様式 WA-2（集計作業用）'!$C$7)</f>
        <v/>
      </c>
      <c r="K127" s="43" t="s">
        <v>620</v>
      </c>
      <c r="L127" s="25"/>
      <c r="M127" s="26"/>
      <c r="N127" s="25"/>
      <c r="O127" s="26"/>
      <c r="P127" s="160"/>
      <c r="Q127" s="121"/>
      <c r="R127" s="21"/>
      <c r="S127" s="160"/>
      <c r="T127" s="16"/>
      <c r="U127" s="17" t="str">
        <f>IF(T127="","",DATEDIF(T127,'様式 A-2'!$G$2,"Y"))</f>
        <v/>
      </c>
      <c r="V127" s="160"/>
      <c r="W127" s="160"/>
      <c r="X127" s="99"/>
      <c r="Y127" s="99"/>
      <c r="Z127" s="99"/>
      <c r="AA127" s="99"/>
      <c r="AB127" s="99"/>
      <c r="AC127" s="99"/>
      <c r="AD127" s="99"/>
      <c r="AE127" s="99"/>
      <c r="AF127" s="279"/>
      <c r="AG127" s="17">
        <f t="shared" si="13"/>
        <v>0</v>
      </c>
      <c r="AH127" s="45">
        <f t="shared" si="14"/>
        <v>0</v>
      </c>
      <c r="AI127" s="236">
        <f t="shared" si="15"/>
        <v>0</v>
      </c>
    </row>
    <row r="128" spans="1:35" ht="24" customHeight="1">
      <c r="A128" s="17" t="str">
        <f>IF('様式 A-2'!$AL$1="","",'様式 A-2'!$AL$1)</f>
        <v/>
      </c>
      <c r="B128" s="43"/>
      <c r="C128" s="44" t="str">
        <f t="shared" si="17"/>
        <v/>
      </c>
      <c r="D128" s="44" t="str">
        <f t="shared" si="16"/>
        <v/>
      </c>
      <c r="E128" s="17"/>
      <c r="F128" s="17" t="str">
        <f>IF('様式 A-2'!$AL$1="","",'様式 A-2'!$AL$1)</f>
        <v/>
      </c>
      <c r="G128" s="44" t="str">
        <f>IF(L128="","",IF('様式 A-2'!$D$7&lt;&gt;"",'様式 A-2'!$D$7,'様式 A-2'!$D$8))</f>
        <v/>
      </c>
      <c r="H128" s="44"/>
      <c r="I128" s="17" t="str">
        <f>IF('様式 A-2'!$AM$3="","",'様式 A-2'!$AM$3)</f>
        <v/>
      </c>
      <c r="J128" s="220" t="str">
        <f>IF(L128="","",'様式 WA-2（集計作業用）'!$C$7)</f>
        <v/>
      </c>
      <c r="K128" s="43" t="s">
        <v>621</v>
      </c>
      <c r="L128" s="25"/>
      <c r="M128" s="26"/>
      <c r="N128" s="25"/>
      <c r="O128" s="26"/>
      <c r="P128" s="160"/>
      <c r="Q128" s="121"/>
      <c r="R128" s="21"/>
      <c r="S128" s="160"/>
      <c r="T128" s="16"/>
      <c r="U128" s="17" t="str">
        <f>IF(T128="","",DATEDIF(T128,'様式 A-2'!$G$2,"Y"))</f>
        <v/>
      </c>
      <c r="V128" s="160"/>
      <c r="W128" s="160"/>
      <c r="X128" s="99"/>
      <c r="Y128" s="99"/>
      <c r="Z128" s="99"/>
      <c r="AA128" s="99"/>
      <c r="AB128" s="99"/>
      <c r="AC128" s="99"/>
      <c r="AD128" s="99"/>
      <c r="AE128" s="99"/>
      <c r="AF128" s="279"/>
      <c r="AG128" s="17">
        <f t="shared" si="13"/>
        <v>0</v>
      </c>
      <c r="AH128" s="45">
        <f t="shared" si="14"/>
        <v>0</v>
      </c>
      <c r="AI128" s="236">
        <f t="shared" si="15"/>
        <v>0</v>
      </c>
    </row>
    <row r="129" spans="1:48" ht="24" customHeight="1">
      <c r="A129" s="17" t="str">
        <f>IF('様式 A-2'!$AL$1="","",'様式 A-2'!$AL$1)</f>
        <v/>
      </c>
      <c r="B129" s="43"/>
      <c r="C129" s="44" t="str">
        <f t="shared" si="17"/>
        <v/>
      </c>
      <c r="D129" s="44" t="str">
        <f t="shared" si="16"/>
        <v/>
      </c>
      <c r="E129" s="17"/>
      <c r="F129" s="17" t="str">
        <f>IF('様式 A-2'!$AL$1="","",'様式 A-2'!$AL$1)</f>
        <v/>
      </c>
      <c r="G129" s="44" t="str">
        <f>IF(L129="","",IF('様式 A-2'!$D$7&lt;&gt;"",'様式 A-2'!$D$7,'様式 A-2'!$D$8))</f>
        <v/>
      </c>
      <c r="H129" s="44"/>
      <c r="I129" s="17" t="str">
        <f>IF('様式 A-2'!$AM$3="","",'様式 A-2'!$AM$3)</f>
        <v/>
      </c>
      <c r="J129" s="220" t="str">
        <f>IF(L129="","",'様式 WA-2（集計作業用）'!$C$7)</f>
        <v/>
      </c>
      <c r="K129" s="43" t="s">
        <v>622</v>
      </c>
      <c r="L129" s="25"/>
      <c r="M129" s="26"/>
      <c r="N129" s="25"/>
      <c r="O129" s="26"/>
      <c r="P129" s="160"/>
      <c r="Q129" s="121"/>
      <c r="R129" s="21"/>
      <c r="S129" s="160"/>
      <c r="T129" s="16"/>
      <c r="U129" s="17" t="str">
        <f>IF(T129="","",DATEDIF(T129,'様式 A-2'!$G$2,"Y"))</f>
        <v/>
      </c>
      <c r="V129" s="160"/>
      <c r="W129" s="160"/>
      <c r="X129" s="99"/>
      <c r="Y129" s="99"/>
      <c r="Z129" s="99"/>
      <c r="AA129" s="99"/>
      <c r="AB129" s="99"/>
      <c r="AC129" s="99"/>
      <c r="AD129" s="99"/>
      <c r="AE129" s="99"/>
      <c r="AF129" s="279"/>
      <c r="AG129" s="17">
        <f t="shared" si="13"/>
        <v>0</v>
      </c>
      <c r="AH129" s="45">
        <f t="shared" si="14"/>
        <v>0</v>
      </c>
      <c r="AI129" s="236">
        <f t="shared" si="15"/>
        <v>0</v>
      </c>
    </row>
    <row r="130" spans="1:48" s="28" customFormat="1" ht="24" customHeight="1">
      <c r="A130" s="33"/>
      <c r="B130" s="33"/>
      <c r="C130" s="33"/>
      <c r="D130" s="33"/>
      <c r="E130" s="33"/>
      <c r="F130" s="33"/>
      <c r="G130" s="33"/>
      <c r="H130" s="33"/>
      <c r="I130" s="105"/>
      <c r="J130" s="33"/>
      <c r="K130" s="33"/>
      <c r="L130" s="33"/>
      <c r="M130" s="33"/>
      <c r="N130" s="33"/>
      <c r="O130" s="33"/>
      <c r="P130" s="33"/>
      <c r="Q130" s="122"/>
      <c r="R130" s="33"/>
      <c r="S130" s="33"/>
      <c r="T130" s="33"/>
      <c r="U130" s="33"/>
      <c r="V130" s="33"/>
      <c r="W130" s="33"/>
      <c r="X130" s="102"/>
      <c r="Y130" s="102"/>
      <c r="Z130" s="102"/>
      <c r="AA130" s="102"/>
      <c r="AB130" s="102"/>
      <c r="AC130" s="102"/>
      <c r="AD130" s="102"/>
      <c r="AE130" s="102"/>
      <c r="AF130" s="102"/>
      <c r="AG130" s="33"/>
      <c r="AH130" s="33"/>
      <c r="AI130" s="33"/>
    </row>
    <row r="131" spans="1:48" s="28" customFormat="1" ht="24" customHeight="1">
      <c r="A131" s="33"/>
      <c r="B131" s="33"/>
      <c r="C131" s="33"/>
      <c r="D131" s="33"/>
      <c r="E131" s="33"/>
      <c r="F131" s="33"/>
      <c r="G131" s="33"/>
      <c r="H131" s="33"/>
      <c r="I131" s="105"/>
      <c r="J131" s="33"/>
      <c r="K131" s="33"/>
      <c r="L131" s="241">
        <f>COUNTA(L10:L129)</f>
        <v>0</v>
      </c>
      <c r="M131" s="241">
        <f>COUNTA(M10:M129)</f>
        <v>0</v>
      </c>
      <c r="N131" s="33"/>
      <c r="O131" s="91" t="s">
        <v>585</v>
      </c>
      <c r="P131" s="241">
        <f>COUNTIF($P$10:$P$129,O131)</f>
        <v>0</v>
      </c>
      <c r="Q131" s="230"/>
      <c r="R131" s="232">
        <f>COUNTIF(R10:R129,"一般")</f>
        <v>0</v>
      </c>
      <c r="S131" s="33"/>
      <c r="T131" s="33"/>
      <c r="U131" s="33"/>
      <c r="V131" s="33"/>
      <c r="W131" s="124"/>
      <c r="X131" s="197">
        <f>SUM(X10:X129)</f>
        <v>0</v>
      </c>
      <c r="Y131" s="197">
        <f t="shared" ref="Y131:AE131" si="18">SUM(Y10:Y129)</f>
        <v>0</v>
      </c>
      <c r="Z131" s="197">
        <f t="shared" si="18"/>
        <v>0</v>
      </c>
      <c r="AA131" s="197">
        <f t="shared" si="18"/>
        <v>0</v>
      </c>
      <c r="AB131" s="197"/>
      <c r="AC131" s="197">
        <f t="shared" si="18"/>
        <v>0</v>
      </c>
      <c r="AD131" s="197">
        <f t="shared" si="18"/>
        <v>0</v>
      </c>
      <c r="AE131" s="197">
        <f t="shared" si="18"/>
        <v>0</v>
      </c>
      <c r="AF131" s="197"/>
      <c r="AG131" s="33"/>
      <c r="AH131" s="33"/>
      <c r="AI131" s="231">
        <f>SUM(AI10:AI129)</f>
        <v>0</v>
      </c>
      <c r="AM131" s="58" t="s">
        <v>76</v>
      </c>
      <c r="AN131" s="3"/>
      <c r="AO131" s="1"/>
      <c r="AP131" s="1"/>
      <c r="AQ131" s="1"/>
      <c r="AR131" s="1"/>
      <c r="AS131" s="1"/>
      <c r="AT131" s="1"/>
    </row>
    <row r="132" spans="1:48" s="28" customFormat="1" ht="24" customHeight="1">
      <c r="A132" s="33"/>
      <c r="B132" s="33"/>
      <c r="C132" s="33"/>
      <c r="D132" s="33"/>
      <c r="E132" s="33"/>
      <c r="F132" s="33"/>
      <c r="G132" s="33"/>
      <c r="H132" s="33"/>
      <c r="I132" s="105"/>
      <c r="J132" s="33"/>
      <c r="K132" s="33"/>
      <c r="L132" s="33"/>
      <c r="M132" s="33"/>
      <c r="N132" s="33"/>
      <c r="O132" s="91" t="s">
        <v>572</v>
      </c>
      <c r="P132" s="241">
        <f>COUNTIF($P$10:$P$129,O132)</f>
        <v>0</v>
      </c>
      <c r="Q132" s="230"/>
      <c r="R132" s="232">
        <f>COUNTIF(R10:R129,"高校生")</f>
        <v>0</v>
      </c>
      <c r="S132" s="33"/>
      <c r="T132" s="33"/>
      <c r="U132" s="33"/>
      <c r="V132" s="33"/>
      <c r="W132" s="124"/>
      <c r="X132" s="125"/>
      <c r="Y132" s="125"/>
      <c r="Z132" s="125"/>
      <c r="AA132" s="125"/>
      <c r="AB132" s="125"/>
      <c r="AC132" s="125"/>
      <c r="AD132" s="125"/>
      <c r="AE132" s="125"/>
      <c r="AF132" s="125"/>
      <c r="AG132" s="33"/>
      <c r="AH132" s="33"/>
      <c r="AI132" s="33"/>
      <c r="AM132" s="3" t="s">
        <v>135</v>
      </c>
      <c r="AN132" s="3" t="s">
        <v>127</v>
      </c>
      <c r="AO132" s="1"/>
      <c r="AP132" s="1"/>
      <c r="AQ132" s="1"/>
      <c r="AR132" s="1"/>
      <c r="AS132" s="1"/>
      <c r="AT132" s="1"/>
    </row>
    <row r="133" spans="1:48" s="28" customFormat="1" ht="24" customHeight="1">
      <c r="I133" s="31"/>
      <c r="O133" s="91"/>
      <c r="P133" s="91"/>
      <c r="Q133" s="230"/>
      <c r="R133" s="232">
        <f>COUNTIF(R10:R129,"中学生")</f>
        <v>0</v>
      </c>
      <c r="W133" s="124"/>
      <c r="X133" s="125"/>
      <c r="Y133" s="125"/>
      <c r="Z133" s="125"/>
      <c r="AA133" s="125"/>
      <c r="AB133" s="125"/>
      <c r="AC133" s="125"/>
      <c r="AD133" s="125"/>
      <c r="AE133" s="125"/>
      <c r="AF133" s="125"/>
      <c r="AM133" s="1"/>
      <c r="AN133" s="135" t="s">
        <v>37</v>
      </c>
      <c r="AO133" s="147" t="s">
        <v>572</v>
      </c>
      <c r="AP133" s="1"/>
      <c r="AQ133" s="1"/>
      <c r="AR133" s="1"/>
      <c r="AS133" s="1"/>
      <c r="AT133" s="1"/>
    </row>
    <row r="134" spans="1:48" s="28" customFormat="1" ht="24" customHeight="1">
      <c r="I134" s="31"/>
      <c r="O134" s="91"/>
      <c r="P134" s="91"/>
      <c r="Q134" s="230"/>
      <c r="R134" s="232"/>
      <c r="X134" s="91"/>
      <c r="Y134" s="91"/>
      <c r="Z134" s="91"/>
      <c r="AA134" s="91"/>
      <c r="AB134" s="91"/>
      <c r="AC134" s="91"/>
      <c r="AD134" s="91"/>
      <c r="AE134" s="91"/>
      <c r="AF134" s="91"/>
    </row>
    <row r="135" spans="1:48" ht="24" customHeight="1">
      <c r="O135" s="103"/>
      <c r="P135" s="103"/>
      <c r="Q135" s="230"/>
      <c r="R135" s="233"/>
      <c r="AM135" s="3" t="s">
        <v>136</v>
      </c>
      <c r="AN135" s="3" t="s">
        <v>142</v>
      </c>
    </row>
    <row r="136" spans="1:48" ht="24" customHeight="1">
      <c r="O136" s="103"/>
      <c r="P136" s="103"/>
      <c r="Q136" s="230"/>
      <c r="R136" s="233"/>
      <c r="AN136" s="135"/>
      <c r="AO136" s="135"/>
      <c r="AP136" s="135"/>
      <c r="AQ136" s="101"/>
      <c r="AU136" s="28"/>
      <c r="AV136" s="28"/>
    </row>
    <row r="137" spans="1:48" ht="24" customHeight="1"/>
    <row r="138" spans="1:48" ht="24" customHeight="1">
      <c r="AM138" s="3" t="s">
        <v>137</v>
      </c>
      <c r="AN138" s="3" t="s">
        <v>574</v>
      </c>
    </row>
    <row r="139" spans="1:48" ht="24" customHeight="1">
      <c r="AN139" s="146"/>
      <c r="AO139" s="146"/>
      <c r="AP139" s="146"/>
      <c r="AQ139" s="146"/>
    </row>
    <row r="140" spans="1:48" ht="24" customHeight="1"/>
    <row r="141" spans="1:48" ht="24" customHeight="1">
      <c r="AM141" s="3" t="s">
        <v>138</v>
      </c>
      <c r="AN141" s="3" t="s">
        <v>193</v>
      </c>
    </row>
    <row r="142" spans="1:48" ht="24" customHeight="1">
      <c r="AN142" s="147" t="s">
        <v>562</v>
      </c>
      <c r="AO142" s="147" t="s">
        <v>562</v>
      </c>
      <c r="AP142" s="147" t="s">
        <v>564</v>
      </c>
      <c r="AQ142" s="135" t="s">
        <v>565</v>
      </c>
      <c r="AR142" s="147" t="s">
        <v>566</v>
      </c>
      <c r="AS142" s="147" t="s">
        <v>567</v>
      </c>
    </row>
    <row r="143" spans="1:48" ht="24" customHeight="1"/>
    <row r="144" spans="1:48" ht="24" customHeight="1">
      <c r="AM144" s="3" t="s">
        <v>139</v>
      </c>
      <c r="AN144" s="3" t="s">
        <v>573</v>
      </c>
    </row>
    <row r="145" spans="39:45" ht="24" customHeight="1">
      <c r="AN145" s="146"/>
      <c r="AO145" s="146"/>
      <c r="AP145" s="146"/>
      <c r="AQ145" s="146"/>
      <c r="AR145" s="146"/>
      <c r="AS145" s="146"/>
    </row>
    <row r="146" spans="39:45" ht="24" customHeight="1"/>
    <row r="147" spans="39:45" ht="24" customHeight="1">
      <c r="AM147" s="3" t="s">
        <v>177</v>
      </c>
      <c r="AN147" s="3" t="s">
        <v>189</v>
      </c>
    </row>
    <row r="148" spans="39:45" ht="24" customHeight="1">
      <c r="AN148" s="20" t="s">
        <v>170</v>
      </c>
    </row>
    <row r="149" spans="39:45" ht="24" customHeight="1"/>
    <row r="150" spans="39:45" ht="24" customHeight="1">
      <c r="AM150" s="3" t="s">
        <v>177</v>
      </c>
      <c r="AN150" s="3" t="s">
        <v>78</v>
      </c>
    </row>
    <row r="151" spans="39:45" ht="24" customHeight="1">
      <c r="AN151" s="135">
        <v>1</v>
      </c>
      <c r="AO151" s="135"/>
      <c r="AP151" s="135"/>
    </row>
    <row r="152" spans="39:45" ht="24" customHeight="1"/>
    <row r="153" spans="39:45" ht="24" customHeight="1">
      <c r="AM153" s="3" t="s">
        <v>140</v>
      </c>
      <c r="AN153" s="3" t="s">
        <v>77</v>
      </c>
      <c r="AR153" s="3"/>
      <c r="AS153" s="3"/>
    </row>
    <row r="154" spans="39:45" ht="24" customHeight="1">
      <c r="AN154" s="135">
        <v>3</v>
      </c>
      <c r="AO154" s="3" t="s">
        <v>108</v>
      </c>
      <c r="AR154" s="3"/>
      <c r="AS154" s="3"/>
    </row>
    <row r="155" spans="39:45" ht="24" customHeight="1"/>
    <row r="156" spans="39:45" ht="24" customHeight="1">
      <c r="AM156" s="3" t="s">
        <v>451</v>
      </c>
      <c r="AN156" s="3" t="s">
        <v>446</v>
      </c>
    </row>
    <row r="157" spans="39:45" ht="24" customHeight="1">
      <c r="AN157" s="176" t="s">
        <v>453</v>
      </c>
      <c r="AO157" s="177"/>
      <c r="AP157" s="178"/>
    </row>
    <row r="158" spans="39:45" ht="24" customHeight="1">
      <c r="AN158" s="176" t="s">
        <v>447</v>
      </c>
      <c r="AO158" s="177"/>
      <c r="AP158" s="178"/>
    </row>
    <row r="159" spans="39:45" ht="24" customHeight="1">
      <c r="AN159" s="176" t="s">
        <v>448</v>
      </c>
      <c r="AO159" s="177"/>
      <c r="AP159" s="178"/>
    </row>
    <row r="160" spans="39:45" ht="24" customHeight="1">
      <c r="AN160" s="176" t="s">
        <v>449</v>
      </c>
      <c r="AO160" s="177"/>
      <c r="AP160" s="178"/>
    </row>
    <row r="161" spans="40:42" ht="24" customHeight="1">
      <c r="AN161" s="176" t="s">
        <v>450</v>
      </c>
      <c r="AO161" s="177"/>
      <c r="AP161" s="178"/>
    </row>
    <row r="162" spans="40:42" ht="24" customHeight="1"/>
    <row r="163" spans="40:42" ht="24" customHeight="1"/>
    <row r="164" spans="40:42" ht="24" customHeight="1"/>
    <row r="165" spans="40:42" ht="24" customHeight="1"/>
    <row r="166" spans="40:42" ht="24" customHeight="1"/>
    <row r="167" spans="40:42" ht="24" customHeight="1"/>
    <row r="168" spans="40:42" ht="24" customHeight="1"/>
    <row r="169" spans="40:42" ht="24" customHeight="1"/>
    <row r="170" spans="40:42" ht="24" customHeight="1"/>
    <row r="171" spans="40:42" ht="24" customHeight="1"/>
    <row r="172" spans="40:42" ht="24" customHeight="1"/>
    <row r="173" spans="40:42" ht="24" customHeight="1"/>
    <row r="174" spans="40:42" ht="24" customHeight="1"/>
    <row r="175" spans="40:42" ht="24" customHeight="1"/>
    <row r="176" spans="40:42" ht="24" customHeight="1"/>
    <row r="177" ht="24" customHeight="1"/>
    <row r="178" ht="24" customHeight="1"/>
    <row r="179" ht="24" customHeight="1"/>
    <row r="180" ht="24" customHeight="1"/>
  </sheetData>
  <sheetProtection algorithmName="SHA-512" hashValue="Mvcj4Jt/aCdD/guM0rnGjOoSdj+0l+hzSxwPsFwSaANPpYOOXwlzFFbPuYyR+kHf8blAZX31xfyda30RSQ16hg==" saltValue="hUajp4uHZBa/qdnFGBWXeA==" spinCount="100000" sheet="1" objects="1" scenarios="1" insertColumns="0" insertRows="0" deleteColumns="0" deleteRows="0"/>
  <mergeCells count="3">
    <mergeCell ref="K3:O3"/>
    <mergeCell ref="X3:AE3"/>
    <mergeCell ref="X4:AE4"/>
  </mergeCells>
  <phoneticPr fontId="1"/>
  <conditionalFormatting sqref="W10:W129">
    <cfRule type="expression" dxfId="7" priority="5" stopIfTrue="1">
      <formula>$W10="×情報不足"</formula>
    </cfRule>
  </conditionalFormatting>
  <conditionalFormatting sqref="X8:AE129">
    <cfRule type="expression" dxfId="6" priority="4" stopIfTrue="1">
      <formula>X8=3</formula>
    </cfRule>
  </conditionalFormatting>
  <conditionalFormatting sqref="X8:AF129">
    <cfRule type="cellIs" dxfId="5" priority="1" stopIfTrue="1" operator="equal">
      <formula>5</formula>
    </cfRule>
  </conditionalFormatting>
  <conditionalFormatting sqref="AF8:AF129">
    <cfRule type="expression" dxfId="4" priority="2" stopIfTrue="1">
      <formula>AF8=3</formula>
    </cfRule>
  </conditionalFormatting>
  <dataValidations count="8">
    <dataValidation type="list" imeMode="off" allowBlank="1" showInputMessage="1" showErrorMessage="1" sqref="P8:P129" xr:uid="{00000000-0002-0000-0100-000001000000}">
      <formula1>$AN$133:$AO$133</formula1>
    </dataValidation>
    <dataValidation imeMode="hiragana" allowBlank="1" showInputMessage="1" showErrorMessage="1" sqref="L8:M129" xr:uid="{00000000-0002-0000-0100-000002000000}"/>
    <dataValidation imeMode="halfKatakana" allowBlank="1" showInputMessage="1" showErrorMessage="1" sqref="N8:O129 X7:AE7" xr:uid="{00000000-0002-0000-0100-000003000000}"/>
    <dataValidation imeMode="off" allowBlank="1" showInputMessage="1" showErrorMessage="1" sqref="X6:AE6 T8:U129 Q3:Q1048576 K8:K129" xr:uid="{00000000-0002-0000-0100-000004000000}"/>
    <dataValidation type="list" allowBlank="1" showInputMessage="1" showErrorMessage="1" sqref="X8:AE129" xr:uid="{00000000-0002-0000-0100-000005000000}">
      <formula1>"1"</formula1>
    </dataValidation>
    <dataValidation type="list" allowBlank="1" showInputMessage="1" sqref="S8:S129" xr:uid="{00000000-0002-0000-0100-000006000000}">
      <formula1>$AN$157:$AN$161</formula1>
    </dataValidation>
    <dataValidation type="list" imeMode="hiragana" allowBlank="1" showInputMessage="1" showErrorMessage="1" sqref="V8:V129" xr:uid="{00000000-0002-0000-0100-000007000000}">
      <formula1>$AN$145:$AR$145</formula1>
    </dataValidation>
    <dataValidation type="list" allowBlank="1" showInputMessage="1" showErrorMessage="1" error="このシートで入力できる参加種別（年齢区分）を確認してください。" sqref="R8:R129" xr:uid="{A26503D3-4E1C-4965-B31A-3C5963C9CFAC}">
      <formula1>$AN$142</formula1>
    </dataValidation>
  </dataValidations>
  <printOptions horizontalCentered="1"/>
  <pageMargins left="0.39370078740157483" right="0.39370078740157483" top="0.98425196850393704" bottom="0.39370078740157483" header="0.78740157480314965" footer="0.19685039370078741"/>
  <pageSetup paperSize="9" scale="52" fitToHeight="5" orientation="landscape" r:id="rId1"/>
  <headerFooter>
    <oddHeader>&amp;L&amp;12&amp;D &amp;T&amp;R&amp;"ＭＳ ゴシック,標準"&amp;12&lt; &amp;P/&amp;N &gt;</oddHeader>
  </headerFooter>
  <ignoredErrors>
    <ignoredError sqref="AA131 AE13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EBBD-98DE-6643-AE93-C034718804AF}">
  <sheetPr>
    <tabColor theme="9" tint="0.79998168889431442"/>
    <pageSetUpPr fitToPage="1"/>
  </sheetPr>
  <dimension ref="A1:AV180"/>
  <sheetViews>
    <sheetView view="pageBreakPreview" topLeftCell="K3" zoomScale="80" zoomScaleNormal="58" zoomScaleSheetLayoutView="80" workbookViewId="0">
      <selection activeCell="L10" sqref="L10"/>
    </sheetView>
  </sheetViews>
  <sheetFormatPr baseColWidth="10" defaultColWidth="9" defaultRowHeight="14"/>
  <cols>
    <col min="1" max="2" width="6.83203125" style="1" hidden="1" customWidth="1"/>
    <col min="3" max="3" width="15.83203125" style="1" hidden="1" customWidth="1"/>
    <col min="4" max="4" width="20.83203125" style="1" hidden="1" customWidth="1"/>
    <col min="5" max="6" width="6.83203125" style="1" hidden="1" customWidth="1"/>
    <col min="7" max="7" width="35.83203125" style="1" hidden="1" customWidth="1"/>
    <col min="8" max="8" width="25.83203125" style="1" hidden="1" customWidth="1"/>
    <col min="9" max="9" width="8.83203125" style="107" hidden="1" customWidth="1"/>
    <col min="10" max="10" width="10.83203125" style="1" hidden="1" customWidth="1"/>
    <col min="11" max="11" width="5.83203125" style="1" customWidth="1"/>
    <col min="12" max="13" width="10.6640625" style="1" customWidth="1"/>
    <col min="14" max="15" width="12.6640625" style="1" customWidth="1"/>
    <col min="16" max="16" width="5.6640625" style="1" customWidth="1"/>
    <col min="17" max="17" width="12.83203125" style="123" customWidth="1"/>
    <col min="18" max="18" width="10.83203125" style="1" hidden="1" customWidth="1"/>
    <col min="19" max="19" width="25.83203125" style="1" customWidth="1"/>
    <col min="20" max="20" width="12.6640625" style="1" customWidth="1"/>
    <col min="21" max="21" width="5.6640625" style="1" customWidth="1"/>
    <col min="22" max="22" width="12.6640625" style="1" hidden="1" customWidth="1"/>
    <col min="23" max="23" width="12.6640625" style="1" customWidth="1"/>
    <col min="24" max="30" width="17.1640625" style="103" customWidth="1"/>
    <col min="31" max="32" width="17.1640625" style="103" hidden="1" customWidth="1"/>
    <col min="33" max="35" width="8.6640625" style="1" customWidth="1"/>
    <col min="36" max="38" width="5.6640625" style="1" customWidth="1"/>
    <col min="39" max="39" width="8.6640625" style="1" hidden="1" customWidth="1"/>
    <col min="40" max="45" width="16.6640625" style="1" hidden="1" customWidth="1"/>
    <col min="46" max="72" width="5.6640625" style="1" customWidth="1"/>
    <col min="73" max="16384" width="9" style="1"/>
  </cols>
  <sheetData>
    <row r="1" spans="1:45" s="46" customFormat="1" ht="24" hidden="1" customHeight="1">
      <c r="A1" s="216" t="s">
        <v>41</v>
      </c>
      <c r="B1" s="216" t="s">
        <v>41</v>
      </c>
      <c r="C1" s="216" t="s">
        <v>41</v>
      </c>
      <c r="D1" s="216" t="s">
        <v>41</v>
      </c>
      <c r="E1" s="216" t="s">
        <v>41</v>
      </c>
      <c r="F1" s="216" t="s">
        <v>41</v>
      </c>
      <c r="G1" s="216" t="s">
        <v>41</v>
      </c>
      <c r="H1" s="216" t="s">
        <v>41</v>
      </c>
      <c r="I1" s="216" t="s">
        <v>41</v>
      </c>
      <c r="J1" s="216" t="s">
        <v>41</v>
      </c>
      <c r="K1" s="217" t="s">
        <v>42</v>
      </c>
      <c r="L1" s="217" t="s">
        <v>42</v>
      </c>
      <c r="M1" s="217" t="s">
        <v>42</v>
      </c>
      <c r="N1" s="217" t="s">
        <v>42</v>
      </c>
      <c r="O1" s="217" t="s">
        <v>42</v>
      </c>
      <c r="P1" s="217" t="s">
        <v>42</v>
      </c>
      <c r="Q1" s="217" t="s">
        <v>42</v>
      </c>
      <c r="R1" s="217" t="s">
        <v>42</v>
      </c>
      <c r="S1" s="217" t="s">
        <v>42</v>
      </c>
      <c r="T1" s="217" t="s">
        <v>42</v>
      </c>
      <c r="U1" s="217" t="s">
        <v>42</v>
      </c>
      <c r="V1" s="216" t="s">
        <v>41</v>
      </c>
      <c r="W1" s="217" t="s">
        <v>42</v>
      </c>
      <c r="X1" s="218" t="s">
        <v>43</v>
      </c>
      <c r="Y1" s="218" t="s">
        <v>43</v>
      </c>
      <c r="Z1" s="218" t="s">
        <v>43</v>
      </c>
      <c r="AA1" s="218" t="s">
        <v>43</v>
      </c>
      <c r="AB1" s="218"/>
      <c r="AC1" s="218" t="s">
        <v>43</v>
      </c>
      <c r="AD1" s="218" t="s">
        <v>43</v>
      </c>
      <c r="AE1" s="218" t="s">
        <v>43</v>
      </c>
      <c r="AF1" s="218" t="s">
        <v>43</v>
      </c>
      <c r="AG1" s="218" t="s">
        <v>43</v>
      </c>
      <c r="AH1" s="218" t="s">
        <v>43</v>
      </c>
      <c r="AI1" s="218" t="s">
        <v>43</v>
      </c>
      <c r="AJ1" s="217" t="s">
        <v>42</v>
      </c>
      <c r="AK1" s="217" t="s">
        <v>42</v>
      </c>
      <c r="AL1" s="217" t="s">
        <v>42</v>
      </c>
      <c r="AM1" s="216" t="s">
        <v>41</v>
      </c>
      <c r="AN1" s="216" t="s">
        <v>41</v>
      </c>
      <c r="AO1" s="216" t="s">
        <v>41</v>
      </c>
      <c r="AP1" s="216" t="s">
        <v>41</v>
      </c>
      <c r="AQ1" s="216" t="s">
        <v>41</v>
      </c>
      <c r="AR1" s="216" t="s">
        <v>41</v>
      </c>
      <c r="AS1" s="216" t="s">
        <v>41</v>
      </c>
    </row>
    <row r="2" spans="1:45" s="62" customFormat="1" ht="24" hidden="1" customHeight="1">
      <c r="A2" s="51" t="s">
        <v>175</v>
      </c>
      <c r="B2" s="51" t="s">
        <v>176</v>
      </c>
      <c r="C2" s="51" t="s">
        <v>512</v>
      </c>
      <c r="D2" s="51" t="s">
        <v>513</v>
      </c>
      <c r="E2" s="51" t="s">
        <v>514</v>
      </c>
      <c r="F2" s="51" t="s">
        <v>515</v>
      </c>
      <c r="G2" s="51" t="s">
        <v>516</v>
      </c>
      <c r="H2" s="51" t="s">
        <v>517</v>
      </c>
      <c r="I2" s="51" t="s">
        <v>518</v>
      </c>
      <c r="J2" s="51" t="s">
        <v>519</v>
      </c>
      <c r="K2" s="203" t="s">
        <v>520</v>
      </c>
      <c r="L2" s="203" t="s">
        <v>521</v>
      </c>
      <c r="M2" s="203" t="s">
        <v>522</v>
      </c>
      <c r="N2" s="203" t="s">
        <v>523</v>
      </c>
      <c r="O2" s="203" t="s">
        <v>524</v>
      </c>
      <c r="P2" s="203" t="s">
        <v>525</v>
      </c>
      <c r="Q2" s="203" t="s">
        <v>526</v>
      </c>
      <c r="R2" s="203" t="s">
        <v>527</v>
      </c>
      <c r="S2" s="203" t="s">
        <v>528</v>
      </c>
      <c r="T2" s="203" t="s">
        <v>529</v>
      </c>
      <c r="U2" s="203" t="s">
        <v>530</v>
      </c>
      <c r="V2" s="51" t="s">
        <v>531</v>
      </c>
      <c r="W2" s="203" t="s">
        <v>532</v>
      </c>
      <c r="X2" s="202" t="s">
        <v>533</v>
      </c>
      <c r="Y2" s="202" t="s">
        <v>534</v>
      </c>
      <c r="Z2" s="202" t="s">
        <v>535</v>
      </c>
      <c r="AA2" s="202" t="s">
        <v>536</v>
      </c>
      <c r="AB2" s="202"/>
      <c r="AC2" s="202" t="s">
        <v>93</v>
      </c>
      <c r="AD2" s="202" t="s">
        <v>94</v>
      </c>
      <c r="AE2" s="202" t="s">
        <v>468</v>
      </c>
      <c r="AF2" s="202" t="s">
        <v>469</v>
      </c>
      <c r="AG2" s="202" t="s">
        <v>470</v>
      </c>
      <c r="AH2" s="202" t="s">
        <v>471</v>
      </c>
      <c r="AI2" s="202" t="s">
        <v>472</v>
      </c>
      <c r="AJ2" s="203" t="s">
        <v>537</v>
      </c>
      <c r="AK2" s="203" t="s">
        <v>538</v>
      </c>
      <c r="AL2" s="203" t="s">
        <v>539</v>
      </c>
      <c r="AM2" s="51" t="s">
        <v>540</v>
      </c>
      <c r="AN2" s="51" t="s">
        <v>541</v>
      </c>
      <c r="AO2" s="51" t="s">
        <v>542</v>
      </c>
      <c r="AP2" s="51" t="s">
        <v>543</v>
      </c>
      <c r="AQ2" s="51" t="s">
        <v>544</v>
      </c>
      <c r="AR2" s="51" t="s">
        <v>545</v>
      </c>
      <c r="AS2" s="51" t="s">
        <v>546</v>
      </c>
    </row>
    <row r="3" spans="1:45" s="28" customFormat="1" ht="24" customHeight="1">
      <c r="A3" s="27"/>
      <c r="E3" s="27"/>
      <c r="F3" s="27"/>
      <c r="H3" s="29"/>
      <c r="I3" s="31"/>
      <c r="J3" s="27"/>
      <c r="K3" s="436" t="s">
        <v>931</v>
      </c>
      <c r="L3" s="436"/>
      <c r="M3" s="436"/>
      <c r="N3" s="436"/>
      <c r="O3" s="436"/>
      <c r="P3" s="29"/>
      <c r="Q3" s="116"/>
      <c r="R3" s="198"/>
      <c r="S3" s="27"/>
      <c r="U3" s="88"/>
      <c r="V3" s="88"/>
      <c r="W3" s="88"/>
      <c r="X3" s="437" t="str">
        <f>IF('様式 A-2'!D7="","",'様式 A-2'!D7)</f>
        <v/>
      </c>
      <c r="Y3" s="437"/>
      <c r="Z3" s="437"/>
      <c r="AA3" s="437"/>
      <c r="AB3" s="437"/>
      <c r="AC3" s="437"/>
      <c r="AD3" s="437"/>
      <c r="AE3" s="437"/>
      <c r="AG3" s="31"/>
      <c r="AH3" s="31"/>
      <c r="AI3" s="30" t="s">
        <v>38</v>
      </c>
    </row>
    <row r="4" spans="1:45" s="28" customFormat="1" ht="24" customHeight="1">
      <c r="A4" s="32"/>
      <c r="E4" s="32"/>
      <c r="F4" s="32"/>
      <c r="G4" s="33"/>
      <c r="H4" s="32"/>
      <c r="I4" s="105"/>
      <c r="J4" s="32"/>
      <c r="K4" s="34" t="str">
        <f>'様式 A-2'!AV41</f>
        <v>第51回 全日本ライフセービング選手権大会 南関東予選会</v>
      </c>
      <c r="M4" s="32"/>
      <c r="N4" s="32"/>
      <c r="O4" s="32"/>
      <c r="P4" s="32"/>
      <c r="Q4" s="117"/>
      <c r="R4" s="33"/>
      <c r="S4" s="32"/>
      <c r="X4" s="437" t="str">
        <f>IF('様式 A-2'!D8="","",'様式 A-2'!D8)</f>
        <v/>
      </c>
      <c r="Y4" s="437"/>
      <c r="Z4" s="437"/>
      <c r="AA4" s="437"/>
      <c r="AB4" s="437"/>
      <c r="AC4" s="437"/>
      <c r="AD4" s="437"/>
      <c r="AE4" s="437"/>
      <c r="AG4" s="33"/>
      <c r="AH4" s="33"/>
      <c r="AI4" s="30" t="s">
        <v>560</v>
      </c>
      <c r="AM4" s="170" t="s">
        <v>143</v>
      </c>
    </row>
    <row r="5" spans="1:45" customFormat="1" ht="24" customHeight="1">
      <c r="A5" s="28"/>
      <c r="B5" s="28"/>
      <c r="C5" s="28"/>
      <c r="D5" s="28"/>
      <c r="E5" s="28"/>
      <c r="F5" s="28"/>
      <c r="G5" s="28"/>
      <c r="H5" s="28"/>
      <c r="I5" s="31"/>
      <c r="J5" s="28"/>
      <c r="K5" s="28"/>
      <c r="L5" s="28"/>
      <c r="M5" s="28"/>
      <c r="N5" s="28"/>
      <c r="O5" s="28"/>
      <c r="P5" s="28"/>
      <c r="Q5" s="118"/>
      <c r="R5" s="28"/>
      <c r="S5" s="28"/>
      <c r="T5" s="28"/>
      <c r="U5" s="28"/>
      <c r="V5" s="28"/>
      <c r="W5" s="28"/>
      <c r="X5" s="91"/>
      <c r="Y5" s="91"/>
      <c r="Z5" s="91"/>
      <c r="AA5" s="91"/>
      <c r="AB5" s="91"/>
      <c r="AC5" s="91"/>
      <c r="AD5" s="91"/>
      <c r="AE5" s="91"/>
      <c r="AF5" s="103"/>
      <c r="AG5" s="28"/>
      <c r="AH5" s="28"/>
      <c r="AI5" s="30" t="s">
        <v>589</v>
      </c>
      <c r="AM5" s="280" t="s">
        <v>185</v>
      </c>
    </row>
    <row r="6" spans="1:45" s="28" customFormat="1" ht="24" customHeight="1">
      <c r="A6" s="94"/>
      <c r="B6" s="94"/>
      <c r="C6" s="94"/>
      <c r="D6" s="94"/>
      <c r="E6" s="94"/>
      <c r="F6" s="94"/>
      <c r="G6" s="95"/>
      <c r="H6" s="94"/>
      <c r="I6" s="106"/>
      <c r="J6" s="94"/>
      <c r="K6" s="94"/>
      <c r="L6" s="94"/>
      <c r="M6" s="94"/>
      <c r="N6" s="94"/>
      <c r="O6" s="94"/>
      <c r="P6" s="94"/>
      <c r="Q6" s="119"/>
      <c r="R6" s="95"/>
      <c r="S6" s="94"/>
      <c r="T6" s="94"/>
      <c r="U6" s="158"/>
      <c r="W6" s="198"/>
      <c r="X6" s="157"/>
      <c r="Y6" s="155"/>
      <c r="Z6" s="155"/>
      <c r="AA6" s="155"/>
      <c r="AB6" s="155"/>
      <c r="AC6" s="155"/>
      <c r="AD6" s="155"/>
      <c r="AE6" s="156"/>
      <c r="AF6" s="155"/>
      <c r="AG6" s="95"/>
      <c r="AH6" s="95"/>
      <c r="AI6" s="95"/>
      <c r="AM6" s="281" t="s">
        <v>185</v>
      </c>
    </row>
    <row r="7" spans="1:45" ht="40" customHeight="1">
      <c r="A7" s="35" t="s">
        <v>166</v>
      </c>
      <c r="B7" s="59" t="s">
        <v>31</v>
      </c>
      <c r="C7" s="60" t="s">
        <v>32</v>
      </c>
      <c r="D7" s="60" t="s">
        <v>25</v>
      </c>
      <c r="E7" s="35" t="s">
        <v>500</v>
      </c>
      <c r="F7" s="59" t="s">
        <v>166</v>
      </c>
      <c r="G7" s="60" t="s">
        <v>26</v>
      </c>
      <c r="H7" s="201" t="s">
        <v>510</v>
      </c>
      <c r="I7" s="35" t="s">
        <v>491</v>
      </c>
      <c r="J7" s="35" t="s">
        <v>511</v>
      </c>
      <c r="K7" s="65" t="s">
        <v>90</v>
      </c>
      <c r="L7" s="293" t="s">
        <v>45</v>
      </c>
      <c r="M7" s="294" t="s">
        <v>46</v>
      </c>
      <c r="N7" s="295" t="s">
        <v>167</v>
      </c>
      <c r="O7" s="296" t="s">
        <v>168</v>
      </c>
      <c r="P7" s="297" t="s">
        <v>0</v>
      </c>
      <c r="Q7" s="298" t="s">
        <v>576</v>
      </c>
      <c r="R7" s="299" t="s">
        <v>575</v>
      </c>
      <c r="S7" s="299" t="s">
        <v>445</v>
      </c>
      <c r="T7" s="300" t="s">
        <v>34</v>
      </c>
      <c r="U7" s="42" t="s">
        <v>1</v>
      </c>
      <c r="V7" s="35" t="s">
        <v>444</v>
      </c>
      <c r="W7" s="300" t="s">
        <v>452</v>
      </c>
      <c r="X7" s="311" t="s">
        <v>438</v>
      </c>
      <c r="Y7" s="311" t="s">
        <v>443</v>
      </c>
      <c r="Z7" s="311" t="s">
        <v>442</v>
      </c>
      <c r="AA7" s="311" t="s">
        <v>600</v>
      </c>
      <c r="AB7" s="311" t="s">
        <v>932</v>
      </c>
      <c r="AC7" s="311" t="s">
        <v>440</v>
      </c>
      <c r="AD7" s="311" t="s">
        <v>441</v>
      </c>
      <c r="AE7" s="275"/>
      <c r="AF7" s="115"/>
      <c r="AG7" s="35" t="s">
        <v>28</v>
      </c>
      <c r="AH7" s="35" t="s">
        <v>2</v>
      </c>
      <c r="AI7" s="234" t="s">
        <v>431</v>
      </c>
    </row>
    <row r="8" spans="1:45" s="3" customFormat="1" ht="24" customHeight="1">
      <c r="A8" s="70">
        <v>0</v>
      </c>
      <c r="B8" s="71" t="s">
        <v>141</v>
      </c>
      <c r="C8" s="72" t="str">
        <f>IF(L8="","",TRIM(L8&amp;"　"&amp;M8))</f>
        <v>相模　渚</v>
      </c>
      <c r="D8" s="72" t="str">
        <f>IF(L8="","",ASC(TRIM(N8&amp;" "&amp;O8)))</f>
        <v>ｻｶﾞﾐ ﾅｷﾞｻ</v>
      </c>
      <c r="E8" s="70"/>
      <c r="F8" s="70">
        <v>0</v>
      </c>
      <c r="G8" s="181" t="s">
        <v>594</v>
      </c>
      <c r="H8" s="72"/>
      <c r="I8" s="143" t="str">
        <f>IF('様式 A-2'!$AM$3="","",'様式 A-2'!$AM$3)</f>
        <v/>
      </c>
      <c r="J8" s="221"/>
      <c r="K8" s="301" t="s">
        <v>623</v>
      </c>
      <c r="L8" s="302" t="s">
        <v>577</v>
      </c>
      <c r="M8" s="303" t="s">
        <v>930</v>
      </c>
      <c r="N8" s="304" t="s">
        <v>579</v>
      </c>
      <c r="O8" s="305" t="s">
        <v>595</v>
      </c>
      <c r="P8" s="306" t="s">
        <v>572</v>
      </c>
      <c r="Q8" s="307" t="s">
        <v>383</v>
      </c>
      <c r="R8" s="308" t="s">
        <v>562</v>
      </c>
      <c r="S8" s="306" t="s">
        <v>587</v>
      </c>
      <c r="T8" s="309">
        <v>30076</v>
      </c>
      <c r="U8" s="306">
        <f>IF(T8="","",DATEDIF(T8,'様式 A-2'!$G$2,"Y"))</f>
        <v>43</v>
      </c>
      <c r="V8" s="306"/>
      <c r="W8" s="306" t="s">
        <v>586</v>
      </c>
      <c r="X8" s="310"/>
      <c r="Y8" s="310">
        <v>1</v>
      </c>
      <c r="Z8" s="310">
        <v>1</v>
      </c>
      <c r="AA8" s="310"/>
      <c r="AB8" s="310"/>
      <c r="AC8" s="310"/>
      <c r="AD8" s="310"/>
      <c r="AE8" s="274"/>
      <c r="AF8" s="145"/>
      <c r="AG8" s="70">
        <f t="shared" ref="AG8:AG71" si="0">COUNT(X8:AE8)</f>
        <v>2</v>
      </c>
      <c r="AH8" s="70">
        <f t="shared" ref="AH8:AH71" si="1">IF(AG8&lt;=$AN$154,AG8,$AN$154)</f>
        <v>2</v>
      </c>
      <c r="AI8" s="235">
        <f t="shared" ref="AI8:AI71" si="2">IF(AG8&lt;=$AN$154,0,AG8-$AN$154)</f>
        <v>0</v>
      </c>
    </row>
    <row r="9" spans="1:45" s="3" customFormat="1" ht="24" customHeight="1">
      <c r="A9" s="70">
        <v>0</v>
      </c>
      <c r="B9" s="71" t="s">
        <v>141</v>
      </c>
      <c r="C9" s="72" t="str">
        <f>IF(L9="","",TRIM(L9&amp;"　"&amp;M9))</f>
        <v>新海　夏奈</v>
      </c>
      <c r="D9" s="72" t="str">
        <f t="shared" ref="D9:D112" si="3">IF(L9="","",ASC(TRIM(N9&amp;" "&amp;O9)))</f>
        <v>ｼﾝｶｲ ﾅﾅ</v>
      </c>
      <c r="E9" s="70"/>
      <c r="F9" s="70">
        <v>0</v>
      </c>
      <c r="G9" s="181" t="s">
        <v>594</v>
      </c>
      <c r="H9" s="72"/>
      <c r="I9" s="143" t="str">
        <f>IF('様式 A-2'!$AM$3="","",'様式 A-2'!$AM$3)</f>
        <v/>
      </c>
      <c r="J9" s="221"/>
      <c r="K9" s="301" t="s">
        <v>623</v>
      </c>
      <c r="L9" s="302" t="s">
        <v>581</v>
      </c>
      <c r="M9" s="303" t="s">
        <v>582</v>
      </c>
      <c r="N9" s="304" t="s">
        <v>583</v>
      </c>
      <c r="O9" s="305" t="s">
        <v>584</v>
      </c>
      <c r="P9" s="306" t="s">
        <v>572</v>
      </c>
      <c r="Q9" s="307" t="s">
        <v>384</v>
      </c>
      <c r="R9" s="308" t="s">
        <v>562</v>
      </c>
      <c r="S9" s="306" t="s">
        <v>588</v>
      </c>
      <c r="T9" s="309">
        <v>39694</v>
      </c>
      <c r="U9" s="306">
        <f>IF(T9="","",DATEDIF(T9,'様式 A-2'!$G$2,"Y"))</f>
        <v>17</v>
      </c>
      <c r="V9" s="306"/>
      <c r="W9" s="306" t="s">
        <v>586</v>
      </c>
      <c r="X9" s="310"/>
      <c r="Y9" s="310"/>
      <c r="Z9" s="310"/>
      <c r="AA9" s="310">
        <v>1</v>
      </c>
      <c r="AB9" s="310"/>
      <c r="AC9" s="310"/>
      <c r="AD9" s="310"/>
      <c r="AE9" s="274"/>
      <c r="AF9" s="145"/>
      <c r="AG9" s="70">
        <f t="shared" si="0"/>
        <v>1</v>
      </c>
      <c r="AH9" s="70">
        <f t="shared" si="1"/>
        <v>1</v>
      </c>
      <c r="AI9" s="235">
        <f t="shared" si="2"/>
        <v>0</v>
      </c>
    </row>
    <row r="10" spans="1:45" ht="24" customHeight="1">
      <c r="A10" s="17" t="str">
        <f>IF('様式 A-2'!$AL$1="","",'様式 A-2'!$AL$1)</f>
        <v/>
      </c>
      <c r="B10" s="43"/>
      <c r="C10" s="44" t="str">
        <f t="shared" ref="C10:C113" si="4">IF(L10="","",TRIM(L10&amp;"　"&amp;M10))</f>
        <v/>
      </c>
      <c r="D10" s="44" t="str">
        <f t="shared" si="3"/>
        <v/>
      </c>
      <c r="E10" s="17"/>
      <c r="F10" s="17" t="str">
        <f>IF('様式 A-2'!$AL$1="","",'様式 A-2'!$AL$1)</f>
        <v/>
      </c>
      <c r="G10" s="44" t="str">
        <f>IF(L10="","",IF('様式 A-2'!$D$7&lt;&gt;"",'様式 A-2'!$D$7,'様式 A-2'!$D$8))</f>
        <v/>
      </c>
      <c r="H10" s="44"/>
      <c r="I10" s="17" t="str">
        <f>IF('様式 A-2'!$AM$3="","",'様式 A-2'!$AM$3)</f>
        <v/>
      </c>
      <c r="J10" s="220" t="str">
        <f>IF(L10="","",'様式 WA-2（集計作業用）'!$C$7)</f>
        <v/>
      </c>
      <c r="K10" s="43" t="s">
        <v>624</v>
      </c>
      <c r="L10" s="25"/>
      <c r="M10" s="26"/>
      <c r="N10" s="25"/>
      <c r="O10" s="26"/>
      <c r="P10" s="160"/>
      <c r="Q10" s="121"/>
      <c r="R10" s="21" t="s">
        <v>562</v>
      </c>
      <c r="S10" s="160"/>
      <c r="T10" s="16"/>
      <c r="U10" s="17" t="str">
        <f>IF(T10="","",DATEDIF(T10,'様式 A-2'!$G$2,"Y"))</f>
        <v/>
      </c>
      <c r="V10" s="160"/>
      <c r="W10" s="160"/>
      <c r="X10" s="99"/>
      <c r="Y10" s="99"/>
      <c r="Z10" s="99"/>
      <c r="AA10" s="99"/>
      <c r="AB10" s="99"/>
      <c r="AC10" s="99"/>
      <c r="AD10" s="99"/>
      <c r="AE10" s="99"/>
      <c r="AF10" s="279"/>
      <c r="AG10" s="17">
        <f t="shared" si="0"/>
        <v>0</v>
      </c>
      <c r="AH10" s="45">
        <f t="shared" si="1"/>
        <v>0</v>
      </c>
      <c r="AI10" s="236">
        <f t="shared" si="2"/>
        <v>0</v>
      </c>
    </row>
    <row r="11" spans="1:45" ht="24" customHeight="1">
      <c r="A11" s="17" t="str">
        <f>IF('様式 A-2'!$AL$1="","",'様式 A-2'!$AL$1)</f>
        <v/>
      </c>
      <c r="B11" s="43"/>
      <c r="C11" s="44" t="str">
        <f t="shared" si="4"/>
        <v/>
      </c>
      <c r="D11" s="44" t="str">
        <f t="shared" si="3"/>
        <v/>
      </c>
      <c r="E11" s="17"/>
      <c r="F11" s="17" t="str">
        <f>IF('様式 A-2'!$AL$1="","",'様式 A-2'!$AL$1)</f>
        <v/>
      </c>
      <c r="G11" s="44" t="str">
        <f>IF(L11="","",IF('様式 A-2'!$D$7&lt;&gt;"",'様式 A-2'!$D$7,'様式 A-2'!$D$8))</f>
        <v/>
      </c>
      <c r="H11" s="44"/>
      <c r="I11" s="17" t="str">
        <f>IF('様式 A-2'!$AM$3="","",'様式 A-2'!$AM$3)</f>
        <v/>
      </c>
      <c r="J11" s="220" t="str">
        <f>IF(L11="","",'様式 WA-2（集計作業用）'!$C$7)</f>
        <v/>
      </c>
      <c r="K11" s="43" t="s">
        <v>625</v>
      </c>
      <c r="L11" s="25"/>
      <c r="M11" s="26"/>
      <c r="N11" s="25"/>
      <c r="O11" s="26"/>
      <c r="P11" s="160"/>
      <c r="Q11" s="121"/>
      <c r="R11" s="21"/>
      <c r="S11" s="160"/>
      <c r="T11" s="16"/>
      <c r="U11" s="17" t="str">
        <f>IF(T11="","",DATEDIF(T11,'様式 A-2'!$G$2,"Y"))</f>
        <v/>
      </c>
      <c r="V11" s="160"/>
      <c r="W11" s="160"/>
      <c r="X11" s="99"/>
      <c r="Y11" s="99"/>
      <c r="Z11" s="99"/>
      <c r="AA11" s="99"/>
      <c r="AB11" s="99"/>
      <c r="AC11" s="99"/>
      <c r="AD11" s="99"/>
      <c r="AE11" s="99"/>
      <c r="AF11" s="279"/>
      <c r="AG11" s="17">
        <f t="shared" si="0"/>
        <v>0</v>
      </c>
      <c r="AH11" s="45">
        <f t="shared" si="1"/>
        <v>0</v>
      </c>
      <c r="AI11" s="236">
        <f t="shared" si="2"/>
        <v>0</v>
      </c>
    </row>
    <row r="12" spans="1:45" ht="24" customHeight="1">
      <c r="A12" s="17" t="str">
        <f>IF('様式 A-2'!$AL$1="","",'様式 A-2'!$AL$1)</f>
        <v/>
      </c>
      <c r="B12" s="43"/>
      <c r="C12" s="44" t="str">
        <f t="shared" si="4"/>
        <v/>
      </c>
      <c r="D12" s="44" t="str">
        <f t="shared" si="3"/>
        <v/>
      </c>
      <c r="E12" s="17"/>
      <c r="F12" s="17" t="str">
        <f>IF('様式 A-2'!$AL$1="","",'様式 A-2'!$AL$1)</f>
        <v/>
      </c>
      <c r="G12" s="44" t="str">
        <f>IF(L12="","",IF('様式 A-2'!$D$7&lt;&gt;"",'様式 A-2'!$D$7,'様式 A-2'!$D$8))</f>
        <v/>
      </c>
      <c r="H12" s="44"/>
      <c r="I12" s="17" t="str">
        <f>IF('様式 A-2'!$AM$3="","",'様式 A-2'!$AM$3)</f>
        <v/>
      </c>
      <c r="J12" s="220" t="str">
        <f>IF(L12="","",'様式 WA-2（集計作業用）'!$C$7)</f>
        <v/>
      </c>
      <c r="K12" s="43" t="s">
        <v>626</v>
      </c>
      <c r="L12" s="25"/>
      <c r="M12" s="26"/>
      <c r="N12" s="25"/>
      <c r="O12" s="26"/>
      <c r="P12" s="160"/>
      <c r="Q12" s="121"/>
      <c r="R12" s="21"/>
      <c r="S12" s="160"/>
      <c r="T12" s="16"/>
      <c r="U12" s="17" t="str">
        <f>IF(T12="","",DATEDIF(T12,'様式 A-2'!$G$2,"Y"))</f>
        <v/>
      </c>
      <c r="V12" s="160"/>
      <c r="W12" s="160"/>
      <c r="X12" s="99"/>
      <c r="Y12" s="99"/>
      <c r="Z12" s="99"/>
      <c r="AA12" s="99"/>
      <c r="AB12" s="99"/>
      <c r="AC12" s="99"/>
      <c r="AD12" s="99"/>
      <c r="AE12" s="99"/>
      <c r="AF12" s="279"/>
      <c r="AG12" s="17">
        <f t="shared" si="0"/>
        <v>0</v>
      </c>
      <c r="AH12" s="45">
        <f t="shared" si="1"/>
        <v>0</v>
      </c>
      <c r="AI12" s="236">
        <f t="shared" si="2"/>
        <v>0</v>
      </c>
    </row>
    <row r="13" spans="1:45" ht="24" customHeight="1">
      <c r="A13" s="17" t="str">
        <f>IF('様式 A-2'!$AL$1="","",'様式 A-2'!$AL$1)</f>
        <v/>
      </c>
      <c r="B13" s="43"/>
      <c r="C13" s="44" t="str">
        <f t="shared" si="4"/>
        <v/>
      </c>
      <c r="D13" s="44" t="str">
        <f t="shared" si="3"/>
        <v/>
      </c>
      <c r="E13" s="17"/>
      <c r="F13" s="17" t="str">
        <f>IF('様式 A-2'!$AL$1="","",'様式 A-2'!$AL$1)</f>
        <v/>
      </c>
      <c r="G13" s="44" t="str">
        <f>IF(L13="","",IF('様式 A-2'!$D$7&lt;&gt;"",'様式 A-2'!$D$7,'様式 A-2'!$D$8))</f>
        <v/>
      </c>
      <c r="H13" s="44"/>
      <c r="I13" s="17" t="str">
        <f>IF('様式 A-2'!$AM$3="","",'様式 A-2'!$AM$3)</f>
        <v/>
      </c>
      <c r="J13" s="220" t="str">
        <f>IF(L13="","",'様式 WA-2（集計作業用）'!$C$7)</f>
        <v/>
      </c>
      <c r="K13" s="43" t="s">
        <v>627</v>
      </c>
      <c r="L13" s="25"/>
      <c r="M13" s="26"/>
      <c r="N13" s="25"/>
      <c r="O13" s="26"/>
      <c r="P13" s="160"/>
      <c r="Q13" s="121"/>
      <c r="R13" s="21"/>
      <c r="S13" s="160"/>
      <c r="T13" s="16"/>
      <c r="U13" s="17" t="str">
        <f>IF(T13="","",DATEDIF(T13,'様式 A-2'!$G$2,"Y"))</f>
        <v/>
      </c>
      <c r="V13" s="160"/>
      <c r="W13" s="160"/>
      <c r="X13" s="99"/>
      <c r="Y13" s="99"/>
      <c r="Z13" s="99"/>
      <c r="AA13" s="99"/>
      <c r="AB13" s="99"/>
      <c r="AC13" s="99"/>
      <c r="AD13" s="99"/>
      <c r="AE13" s="99"/>
      <c r="AF13" s="279"/>
      <c r="AG13" s="17">
        <f t="shared" si="0"/>
        <v>0</v>
      </c>
      <c r="AH13" s="45">
        <f t="shared" si="1"/>
        <v>0</v>
      </c>
      <c r="AI13" s="236">
        <f t="shared" si="2"/>
        <v>0</v>
      </c>
    </row>
    <row r="14" spans="1:45" ht="24" customHeight="1">
      <c r="A14" s="17" t="str">
        <f>IF('様式 A-2'!$AL$1="","",'様式 A-2'!$AL$1)</f>
        <v/>
      </c>
      <c r="B14" s="43"/>
      <c r="C14" s="44" t="str">
        <f t="shared" si="4"/>
        <v/>
      </c>
      <c r="D14" s="44" t="str">
        <f t="shared" si="3"/>
        <v/>
      </c>
      <c r="E14" s="17"/>
      <c r="F14" s="17" t="str">
        <f>IF('様式 A-2'!$AL$1="","",'様式 A-2'!$AL$1)</f>
        <v/>
      </c>
      <c r="G14" s="44" t="str">
        <f>IF(L14="","",IF('様式 A-2'!$D$7&lt;&gt;"",'様式 A-2'!$D$7,'様式 A-2'!$D$8))</f>
        <v/>
      </c>
      <c r="H14" s="44"/>
      <c r="I14" s="17" t="str">
        <f>IF('様式 A-2'!$AM$3="","",'様式 A-2'!$AM$3)</f>
        <v/>
      </c>
      <c r="J14" s="220" t="str">
        <f>IF(L14="","",'様式 WA-2（集計作業用）'!$C$7)</f>
        <v/>
      </c>
      <c r="K14" s="43" t="s">
        <v>628</v>
      </c>
      <c r="L14" s="25"/>
      <c r="M14" s="26"/>
      <c r="N14" s="25"/>
      <c r="O14" s="26"/>
      <c r="P14" s="160"/>
      <c r="Q14" s="121"/>
      <c r="R14" s="21"/>
      <c r="S14" s="160"/>
      <c r="T14" s="16"/>
      <c r="U14" s="17" t="str">
        <f>IF(T14="","",DATEDIF(T14,'様式 A-2'!$G$2,"Y"))</f>
        <v/>
      </c>
      <c r="V14" s="160"/>
      <c r="W14" s="160"/>
      <c r="X14" s="99"/>
      <c r="Y14" s="99"/>
      <c r="Z14" s="99"/>
      <c r="AA14" s="99"/>
      <c r="AB14" s="99"/>
      <c r="AC14" s="99"/>
      <c r="AD14" s="99"/>
      <c r="AE14" s="99"/>
      <c r="AF14" s="279"/>
      <c r="AG14" s="17">
        <f t="shared" si="0"/>
        <v>0</v>
      </c>
      <c r="AH14" s="45">
        <f t="shared" si="1"/>
        <v>0</v>
      </c>
      <c r="AI14" s="236">
        <f t="shared" si="2"/>
        <v>0</v>
      </c>
    </row>
    <row r="15" spans="1:45" ht="24" customHeight="1">
      <c r="A15" s="17" t="str">
        <f>IF('様式 A-2'!$AL$1="","",'様式 A-2'!$AL$1)</f>
        <v/>
      </c>
      <c r="B15" s="43"/>
      <c r="C15" s="44" t="str">
        <f t="shared" si="4"/>
        <v/>
      </c>
      <c r="D15" s="44" t="str">
        <f t="shared" si="3"/>
        <v/>
      </c>
      <c r="E15" s="17"/>
      <c r="F15" s="17" t="str">
        <f>IF('様式 A-2'!$AL$1="","",'様式 A-2'!$AL$1)</f>
        <v/>
      </c>
      <c r="G15" s="44" t="str">
        <f>IF(L15="","",IF('様式 A-2'!$D$7&lt;&gt;"",'様式 A-2'!$D$7,'様式 A-2'!$D$8))</f>
        <v/>
      </c>
      <c r="H15" s="44"/>
      <c r="I15" s="17" t="str">
        <f>IF('様式 A-2'!$AM$3="","",'様式 A-2'!$AM$3)</f>
        <v/>
      </c>
      <c r="J15" s="220" t="str">
        <f>IF(L15="","",'様式 WA-2（集計作業用）'!$C$7)</f>
        <v/>
      </c>
      <c r="K15" s="43" t="s">
        <v>629</v>
      </c>
      <c r="L15" s="25"/>
      <c r="M15" s="26"/>
      <c r="N15" s="25"/>
      <c r="O15" s="26"/>
      <c r="P15" s="160"/>
      <c r="Q15" s="121"/>
      <c r="R15" s="21"/>
      <c r="S15" s="160"/>
      <c r="T15" s="16"/>
      <c r="U15" s="17" t="str">
        <f>IF(T15="","",DATEDIF(T15,'様式 A-2'!$G$2,"Y"))</f>
        <v/>
      </c>
      <c r="V15" s="160"/>
      <c r="W15" s="160"/>
      <c r="X15" s="99"/>
      <c r="Y15" s="99"/>
      <c r="Z15" s="99"/>
      <c r="AA15" s="99"/>
      <c r="AB15" s="99"/>
      <c r="AC15" s="99"/>
      <c r="AD15" s="99"/>
      <c r="AE15" s="99"/>
      <c r="AF15" s="279"/>
      <c r="AG15" s="17">
        <f t="shared" si="0"/>
        <v>0</v>
      </c>
      <c r="AH15" s="45">
        <f t="shared" si="1"/>
        <v>0</v>
      </c>
      <c r="AI15" s="236">
        <f t="shared" si="2"/>
        <v>0</v>
      </c>
    </row>
    <row r="16" spans="1:45" ht="24" customHeight="1">
      <c r="A16" s="17" t="str">
        <f>IF('様式 A-2'!$AL$1="","",'様式 A-2'!$AL$1)</f>
        <v/>
      </c>
      <c r="B16" s="43"/>
      <c r="C16" s="44" t="str">
        <f t="shared" si="4"/>
        <v/>
      </c>
      <c r="D16" s="44" t="str">
        <f t="shared" si="3"/>
        <v/>
      </c>
      <c r="E16" s="17"/>
      <c r="F16" s="17" t="str">
        <f>IF('様式 A-2'!$AL$1="","",'様式 A-2'!$AL$1)</f>
        <v/>
      </c>
      <c r="G16" s="44" t="str">
        <f>IF(L16="","",IF('様式 A-2'!$D$7&lt;&gt;"",'様式 A-2'!$D$7,'様式 A-2'!$D$8))</f>
        <v/>
      </c>
      <c r="H16" s="44"/>
      <c r="I16" s="17" t="str">
        <f>IF('様式 A-2'!$AM$3="","",'様式 A-2'!$AM$3)</f>
        <v/>
      </c>
      <c r="J16" s="220" t="str">
        <f>IF(L16="","",'様式 WA-2（集計作業用）'!$C$7)</f>
        <v/>
      </c>
      <c r="K16" s="43" t="s">
        <v>630</v>
      </c>
      <c r="L16" s="25"/>
      <c r="M16" s="26"/>
      <c r="N16" s="25"/>
      <c r="O16" s="26"/>
      <c r="P16" s="160"/>
      <c r="Q16" s="121"/>
      <c r="R16" s="21"/>
      <c r="S16" s="160"/>
      <c r="T16" s="16"/>
      <c r="U16" s="17" t="str">
        <f>IF(T16="","",DATEDIF(T16,'様式 A-2'!$G$2,"Y"))</f>
        <v/>
      </c>
      <c r="V16" s="160"/>
      <c r="W16" s="160"/>
      <c r="X16" s="99"/>
      <c r="Y16" s="99"/>
      <c r="Z16" s="99"/>
      <c r="AA16" s="99"/>
      <c r="AB16" s="99"/>
      <c r="AC16" s="99"/>
      <c r="AD16" s="99"/>
      <c r="AE16" s="99"/>
      <c r="AF16" s="279"/>
      <c r="AG16" s="17">
        <f t="shared" si="0"/>
        <v>0</v>
      </c>
      <c r="AH16" s="45">
        <f t="shared" si="1"/>
        <v>0</v>
      </c>
      <c r="AI16" s="236">
        <f t="shared" si="2"/>
        <v>0</v>
      </c>
    </row>
    <row r="17" spans="1:35" ht="24" customHeight="1">
      <c r="A17" s="17" t="str">
        <f>IF('様式 A-2'!$AL$1="","",'様式 A-2'!$AL$1)</f>
        <v/>
      </c>
      <c r="B17" s="43"/>
      <c r="C17" s="44" t="str">
        <f t="shared" si="4"/>
        <v/>
      </c>
      <c r="D17" s="44" t="str">
        <f t="shared" si="3"/>
        <v/>
      </c>
      <c r="E17" s="17"/>
      <c r="F17" s="17" t="str">
        <f>IF('様式 A-2'!$AL$1="","",'様式 A-2'!$AL$1)</f>
        <v/>
      </c>
      <c r="G17" s="44" t="str">
        <f>IF(L17="","",IF('様式 A-2'!$D$7&lt;&gt;"",'様式 A-2'!$D$7,'様式 A-2'!$D$8))</f>
        <v/>
      </c>
      <c r="H17" s="44"/>
      <c r="I17" s="17" t="str">
        <f>IF('様式 A-2'!$AM$3="","",'様式 A-2'!$AM$3)</f>
        <v/>
      </c>
      <c r="J17" s="220" t="str">
        <f>IF(L17="","",'様式 WA-2（集計作業用）'!$C$7)</f>
        <v/>
      </c>
      <c r="K17" s="43" t="s">
        <v>631</v>
      </c>
      <c r="L17" s="25"/>
      <c r="M17" s="26"/>
      <c r="N17" s="25"/>
      <c r="O17" s="26"/>
      <c r="P17" s="160"/>
      <c r="Q17" s="121"/>
      <c r="R17" s="21"/>
      <c r="S17" s="160"/>
      <c r="T17" s="16"/>
      <c r="U17" s="17" t="str">
        <f>IF(T17="","",DATEDIF(T17,'様式 A-2'!$G$2,"Y"))</f>
        <v/>
      </c>
      <c r="V17" s="160"/>
      <c r="W17" s="160"/>
      <c r="X17" s="99"/>
      <c r="Y17" s="99"/>
      <c r="Z17" s="99"/>
      <c r="AA17" s="99"/>
      <c r="AB17" s="99"/>
      <c r="AC17" s="99"/>
      <c r="AD17" s="99"/>
      <c r="AE17" s="99"/>
      <c r="AF17" s="279"/>
      <c r="AG17" s="17">
        <f t="shared" si="0"/>
        <v>0</v>
      </c>
      <c r="AH17" s="45">
        <f t="shared" si="1"/>
        <v>0</v>
      </c>
      <c r="AI17" s="236">
        <f t="shared" si="2"/>
        <v>0</v>
      </c>
    </row>
    <row r="18" spans="1:35" ht="24" customHeight="1">
      <c r="A18" s="17" t="str">
        <f>IF('様式 A-2'!$AL$1="","",'様式 A-2'!$AL$1)</f>
        <v/>
      </c>
      <c r="B18" s="43"/>
      <c r="C18" s="44" t="str">
        <f t="shared" si="4"/>
        <v/>
      </c>
      <c r="D18" s="44" t="str">
        <f t="shared" si="3"/>
        <v/>
      </c>
      <c r="E18" s="17"/>
      <c r="F18" s="17" t="str">
        <f>IF('様式 A-2'!$AL$1="","",'様式 A-2'!$AL$1)</f>
        <v/>
      </c>
      <c r="G18" s="44" t="str">
        <f>IF(L18="","",IF('様式 A-2'!$D$7&lt;&gt;"",'様式 A-2'!$D$7,'様式 A-2'!$D$8))</f>
        <v/>
      </c>
      <c r="H18" s="44"/>
      <c r="I18" s="17" t="str">
        <f>IF('様式 A-2'!$AM$3="","",'様式 A-2'!$AM$3)</f>
        <v/>
      </c>
      <c r="J18" s="220" t="str">
        <f>IF(L18="","",'様式 WA-2（集計作業用）'!$C$7)</f>
        <v/>
      </c>
      <c r="K18" s="43" t="s">
        <v>632</v>
      </c>
      <c r="L18" s="25"/>
      <c r="M18" s="26"/>
      <c r="N18" s="25"/>
      <c r="O18" s="26"/>
      <c r="P18" s="160"/>
      <c r="Q18" s="121"/>
      <c r="R18" s="21"/>
      <c r="S18" s="160"/>
      <c r="T18" s="16"/>
      <c r="U18" s="17" t="str">
        <f>IF(T18="","",DATEDIF(T18,'様式 A-2'!$G$2,"Y"))</f>
        <v/>
      </c>
      <c r="V18" s="160"/>
      <c r="W18" s="160"/>
      <c r="X18" s="99"/>
      <c r="Y18" s="99"/>
      <c r="Z18" s="99"/>
      <c r="AA18" s="99"/>
      <c r="AB18" s="99"/>
      <c r="AC18" s="99"/>
      <c r="AD18" s="99"/>
      <c r="AE18" s="99"/>
      <c r="AF18" s="279"/>
      <c r="AG18" s="17">
        <f t="shared" si="0"/>
        <v>0</v>
      </c>
      <c r="AH18" s="45">
        <f t="shared" si="1"/>
        <v>0</v>
      </c>
      <c r="AI18" s="236">
        <f t="shared" si="2"/>
        <v>0</v>
      </c>
    </row>
    <row r="19" spans="1:35" ht="24" customHeight="1">
      <c r="A19" s="17" t="str">
        <f>IF('様式 A-2'!$AL$1="","",'様式 A-2'!$AL$1)</f>
        <v/>
      </c>
      <c r="B19" s="43"/>
      <c r="C19" s="44" t="str">
        <f t="shared" si="4"/>
        <v/>
      </c>
      <c r="D19" s="44" t="str">
        <f t="shared" si="3"/>
        <v/>
      </c>
      <c r="E19" s="17"/>
      <c r="F19" s="17" t="str">
        <f>IF('様式 A-2'!$AL$1="","",'様式 A-2'!$AL$1)</f>
        <v/>
      </c>
      <c r="G19" s="44" t="str">
        <f>IF(L19="","",IF('様式 A-2'!$D$7&lt;&gt;"",'様式 A-2'!$D$7,'様式 A-2'!$D$8))</f>
        <v/>
      </c>
      <c r="H19" s="44"/>
      <c r="I19" s="17" t="str">
        <f>IF('様式 A-2'!$AM$3="","",'様式 A-2'!$AM$3)</f>
        <v/>
      </c>
      <c r="J19" s="220" t="str">
        <f>IF(L19="","",'様式 WA-2（集計作業用）'!$C$7)</f>
        <v/>
      </c>
      <c r="K19" s="43" t="s">
        <v>633</v>
      </c>
      <c r="L19" s="25"/>
      <c r="M19" s="26"/>
      <c r="N19" s="25"/>
      <c r="O19" s="26"/>
      <c r="P19" s="160"/>
      <c r="Q19" s="121"/>
      <c r="R19" s="21"/>
      <c r="S19" s="160"/>
      <c r="T19" s="16"/>
      <c r="U19" s="17" t="str">
        <f>IF(T19="","",DATEDIF(T19,'様式 A-2'!$G$2,"Y"))</f>
        <v/>
      </c>
      <c r="V19" s="160"/>
      <c r="W19" s="160"/>
      <c r="X19" s="99"/>
      <c r="Y19" s="99"/>
      <c r="Z19" s="99"/>
      <c r="AA19" s="99"/>
      <c r="AB19" s="99"/>
      <c r="AC19" s="99"/>
      <c r="AD19" s="99"/>
      <c r="AE19" s="99"/>
      <c r="AF19" s="279"/>
      <c r="AG19" s="17">
        <f t="shared" si="0"/>
        <v>0</v>
      </c>
      <c r="AH19" s="45">
        <f t="shared" si="1"/>
        <v>0</v>
      </c>
      <c r="AI19" s="236">
        <f t="shared" si="2"/>
        <v>0</v>
      </c>
    </row>
    <row r="20" spans="1:35" ht="24" customHeight="1">
      <c r="A20" s="17" t="str">
        <f>IF('様式 A-2'!$AL$1="","",'様式 A-2'!$AL$1)</f>
        <v/>
      </c>
      <c r="B20" s="43"/>
      <c r="C20" s="44" t="str">
        <f t="shared" si="4"/>
        <v/>
      </c>
      <c r="D20" s="44" t="str">
        <f t="shared" si="3"/>
        <v/>
      </c>
      <c r="E20" s="17"/>
      <c r="F20" s="17" t="str">
        <f>IF('様式 A-2'!$AL$1="","",'様式 A-2'!$AL$1)</f>
        <v/>
      </c>
      <c r="G20" s="44" t="str">
        <f>IF(L20="","",IF('様式 A-2'!$D$7&lt;&gt;"",'様式 A-2'!$D$7,'様式 A-2'!$D$8))</f>
        <v/>
      </c>
      <c r="H20" s="44"/>
      <c r="I20" s="17" t="str">
        <f>IF('様式 A-2'!$AM$3="","",'様式 A-2'!$AM$3)</f>
        <v/>
      </c>
      <c r="J20" s="220" t="str">
        <f>IF(L20="","",'様式 WA-2（集計作業用）'!$C$7)</f>
        <v/>
      </c>
      <c r="K20" s="43" t="s">
        <v>634</v>
      </c>
      <c r="L20" s="25"/>
      <c r="M20" s="26"/>
      <c r="N20" s="25"/>
      <c r="O20" s="26"/>
      <c r="P20" s="160"/>
      <c r="Q20" s="121"/>
      <c r="R20" s="21"/>
      <c r="S20" s="160"/>
      <c r="T20" s="16"/>
      <c r="U20" s="17" t="str">
        <f>IF(T20="","",DATEDIF(T20,'様式 A-2'!$G$2,"Y"))</f>
        <v/>
      </c>
      <c r="V20" s="160"/>
      <c r="W20" s="160"/>
      <c r="X20" s="99"/>
      <c r="Y20" s="99"/>
      <c r="Z20" s="99"/>
      <c r="AA20" s="99"/>
      <c r="AB20" s="99"/>
      <c r="AC20" s="99"/>
      <c r="AD20" s="99"/>
      <c r="AE20" s="99"/>
      <c r="AF20" s="279"/>
      <c r="AG20" s="17">
        <f t="shared" si="0"/>
        <v>0</v>
      </c>
      <c r="AH20" s="45">
        <f t="shared" si="1"/>
        <v>0</v>
      </c>
      <c r="AI20" s="236">
        <f t="shared" si="2"/>
        <v>0</v>
      </c>
    </row>
    <row r="21" spans="1:35" ht="24" customHeight="1">
      <c r="A21" s="17" t="str">
        <f>IF('様式 A-2'!$AL$1="","",'様式 A-2'!$AL$1)</f>
        <v/>
      </c>
      <c r="B21" s="43"/>
      <c r="C21" s="44" t="str">
        <f t="shared" si="4"/>
        <v/>
      </c>
      <c r="D21" s="44" t="str">
        <f t="shared" si="3"/>
        <v/>
      </c>
      <c r="E21" s="17"/>
      <c r="F21" s="17" t="str">
        <f>IF('様式 A-2'!$AL$1="","",'様式 A-2'!$AL$1)</f>
        <v/>
      </c>
      <c r="G21" s="44" t="str">
        <f>IF(L21="","",IF('様式 A-2'!$D$7&lt;&gt;"",'様式 A-2'!$D$7,'様式 A-2'!$D$8))</f>
        <v/>
      </c>
      <c r="H21" s="44"/>
      <c r="I21" s="17" t="str">
        <f>IF('様式 A-2'!$AM$3="","",'様式 A-2'!$AM$3)</f>
        <v/>
      </c>
      <c r="J21" s="220" t="str">
        <f>IF(L21="","",'様式 WA-2（集計作業用）'!$C$7)</f>
        <v/>
      </c>
      <c r="K21" s="43" t="s">
        <v>635</v>
      </c>
      <c r="L21" s="25"/>
      <c r="M21" s="26"/>
      <c r="N21" s="25"/>
      <c r="O21" s="26"/>
      <c r="P21" s="160"/>
      <c r="Q21" s="121"/>
      <c r="R21" s="21"/>
      <c r="S21" s="160"/>
      <c r="T21" s="16"/>
      <c r="U21" s="17" t="str">
        <f>IF(T21="","",DATEDIF(T21,'様式 A-2'!$G$2,"Y"))</f>
        <v/>
      </c>
      <c r="V21" s="160"/>
      <c r="W21" s="160"/>
      <c r="X21" s="99"/>
      <c r="Y21" s="99"/>
      <c r="Z21" s="99"/>
      <c r="AA21" s="99"/>
      <c r="AB21" s="99"/>
      <c r="AC21" s="99"/>
      <c r="AD21" s="99"/>
      <c r="AE21" s="99"/>
      <c r="AF21" s="279"/>
      <c r="AG21" s="17">
        <f t="shared" si="0"/>
        <v>0</v>
      </c>
      <c r="AH21" s="45">
        <f t="shared" si="1"/>
        <v>0</v>
      </c>
      <c r="AI21" s="236">
        <f t="shared" si="2"/>
        <v>0</v>
      </c>
    </row>
    <row r="22" spans="1:35" ht="24" customHeight="1">
      <c r="A22" s="17" t="str">
        <f>IF('様式 A-2'!$AL$1="","",'様式 A-2'!$AL$1)</f>
        <v/>
      </c>
      <c r="B22" s="43"/>
      <c r="C22" s="44" t="str">
        <f t="shared" si="4"/>
        <v/>
      </c>
      <c r="D22" s="44" t="str">
        <f t="shared" si="3"/>
        <v/>
      </c>
      <c r="E22" s="17"/>
      <c r="F22" s="17" t="str">
        <f>IF('様式 A-2'!$AL$1="","",'様式 A-2'!$AL$1)</f>
        <v/>
      </c>
      <c r="G22" s="44" t="str">
        <f>IF(L22="","",IF('様式 A-2'!$D$7&lt;&gt;"",'様式 A-2'!$D$7,'様式 A-2'!$D$8))</f>
        <v/>
      </c>
      <c r="H22" s="44"/>
      <c r="I22" s="17" t="str">
        <f>IF('様式 A-2'!$AM$3="","",'様式 A-2'!$AM$3)</f>
        <v/>
      </c>
      <c r="J22" s="220" t="str">
        <f>IF(L22="","",'様式 WA-2（集計作業用）'!$C$7)</f>
        <v/>
      </c>
      <c r="K22" s="43" t="s">
        <v>636</v>
      </c>
      <c r="L22" s="25"/>
      <c r="M22" s="26"/>
      <c r="N22" s="25"/>
      <c r="O22" s="26"/>
      <c r="P22" s="160"/>
      <c r="Q22" s="121"/>
      <c r="R22" s="21"/>
      <c r="S22" s="160"/>
      <c r="T22" s="16"/>
      <c r="U22" s="17" t="str">
        <f>IF(T22="","",DATEDIF(T22,'様式 A-2'!$G$2,"Y"))</f>
        <v/>
      </c>
      <c r="V22" s="160"/>
      <c r="W22" s="160"/>
      <c r="X22" s="99"/>
      <c r="Y22" s="99"/>
      <c r="Z22" s="99"/>
      <c r="AA22" s="99"/>
      <c r="AB22" s="99"/>
      <c r="AC22" s="99"/>
      <c r="AD22" s="99"/>
      <c r="AE22" s="99"/>
      <c r="AF22" s="279"/>
      <c r="AG22" s="17">
        <f t="shared" si="0"/>
        <v>0</v>
      </c>
      <c r="AH22" s="45">
        <f t="shared" si="1"/>
        <v>0</v>
      </c>
      <c r="AI22" s="236">
        <f t="shared" si="2"/>
        <v>0</v>
      </c>
    </row>
    <row r="23" spans="1:35" ht="24" customHeight="1">
      <c r="A23" s="17" t="str">
        <f>IF('様式 A-2'!$AL$1="","",'様式 A-2'!$AL$1)</f>
        <v/>
      </c>
      <c r="B23" s="43"/>
      <c r="C23" s="44" t="str">
        <f t="shared" si="4"/>
        <v/>
      </c>
      <c r="D23" s="44" t="str">
        <f t="shared" si="3"/>
        <v/>
      </c>
      <c r="E23" s="17"/>
      <c r="F23" s="17" t="str">
        <f>IF('様式 A-2'!$AL$1="","",'様式 A-2'!$AL$1)</f>
        <v/>
      </c>
      <c r="G23" s="44" t="str">
        <f>IF(L23="","",IF('様式 A-2'!$D$7&lt;&gt;"",'様式 A-2'!$D$7,'様式 A-2'!$D$8))</f>
        <v/>
      </c>
      <c r="H23" s="44"/>
      <c r="I23" s="17" t="str">
        <f>IF('様式 A-2'!$AM$3="","",'様式 A-2'!$AM$3)</f>
        <v/>
      </c>
      <c r="J23" s="220" t="str">
        <f>IF(L23="","",'様式 WA-2（集計作業用）'!$C$7)</f>
        <v/>
      </c>
      <c r="K23" s="43" t="s">
        <v>637</v>
      </c>
      <c r="L23" s="25"/>
      <c r="M23" s="26"/>
      <c r="N23" s="25"/>
      <c r="O23" s="26"/>
      <c r="P23" s="160"/>
      <c r="Q23" s="121"/>
      <c r="R23" s="21"/>
      <c r="S23" s="160"/>
      <c r="T23" s="16"/>
      <c r="U23" s="17" t="str">
        <f>IF(T23="","",DATEDIF(T23,'様式 A-2'!$G$2,"Y"))</f>
        <v/>
      </c>
      <c r="V23" s="160"/>
      <c r="W23" s="160"/>
      <c r="X23" s="99"/>
      <c r="Y23" s="99"/>
      <c r="Z23" s="99"/>
      <c r="AA23" s="99"/>
      <c r="AB23" s="99"/>
      <c r="AC23" s="99"/>
      <c r="AD23" s="99"/>
      <c r="AE23" s="99"/>
      <c r="AF23" s="279"/>
      <c r="AG23" s="17">
        <f t="shared" si="0"/>
        <v>0</v>
      </c>
      <c r="AH23" s="45">
        <f t="shared" si="1"/>
        <v>0</v>
      </c>
      <c r="AI23" s="236">
        <f t="shared" si="2"/>
        <v>0</v>
      </c>
    </row>
    <row r="24" spans="1:35" ht="24" customHeight="1">
      <c r="A24" s="17" t="str">
        <f>IF('様式 A-2'!$AL$1="","",'様式 A-2'!$AL$1)</f>
        <v/>
      </c>
      <c r="B24" s="43"/>
      <c r="C24" s="44" t="str">
        <f t="shared" si="4"/>
        <v/>
      </c>
      <c r="D24" s="44" t="str">
        <f t="shared" si="3"/>
        <v/>
      </c>
      <c r="E24" s="17"/>
      <c r="F24" s="17" t="str">
        <f>IF('様式 A-2'!$AL$1="","",'様式 A-2'!$AL$1)</f>
        <v/>
      </c>
      <c r="G24" s="44" t="str">
        <f>IF(L24="","",IF('様式 A-2'!$D$7&lt;&gt;"",'様式 A-2'!$D$7,'様式 A-2'!$D$8))</f>
        <v/>
      </c>
      <c r="H24" s="44"/>
      <c r="I24" s="17" t="str">
        <f>IF('様式 A-2'!$AM$3="","",'様式 A-2'!$AM$3)</f>
        <v/>
      </c>
      <c r="J24" s="220" t="str">
        <f>IF(L24="","",'様式 WA-2（集計作業用）'!$C$7)</f>
        <v/>
      </c>
      <c r="K24" s="43" t="s">
        <v>638</v>
      </c>
      <c r="L24" s="25"/>
      <c r="M24" s="26"/>
      <c r="N24" s="25"/>
      <c r="O24" s="26"/>
      <c r="P24" s="160"/>
      <c r="Q24" s="121"/>
      <c r="R24" s="21"/>
      <c r="S24" s="160"/>
      <c r="T24" s="16"/>
      <c r="U24" s="17" t="str">
        <f>IF(T24="","",DATEDIF(T24,'様式 A-2'!$G$2,"Y"))</f>
        <v/>
      </c>
      <c r="V24" s="160"/>
      <c r="W24" s="160"/>
      <c r="X24" s="99"/>
      <c r="Y24" s="99"/>
      <c r="Z24" s="99"/>
      <c r="AA24" s="99"/>
      <c r="AB24" s="99"/>
      <c r="AC24" s="99"/>
      <c r="AD24" s="99"/>
      <c r="AE24" s="99"/>
      <c r="AF24" s="279"/>
      <c r="AG24" s="17">
        <f t="shared" si="0"/>
        <v>0</v>
      </c>
      <c r="AH24" s="45">
        <f t="shared" si="1"/>
        <v>0</v>
      </c>
      <c r="AI24" s="236">
        <f t="shared" si="2"/>
        <v>0</v>
      </c>
    </row>
    <row r="25" spans="1:35" ht="24" customHeight="1">
      <c r="A25" s="17" t="str">
        <f>IF('様式 A-2'!$AL$1="","",'様式 A-2'!$AL$1)</f>
        <v/>
      </c>
      <c r="B25" s="43"/>
      <c r="C25" s="44" t="str">
        <f t="shared" si="4"/>
        <v/>
      </c>
      <c r="D25" s="44" t="str">
        <f t="shared" si="3"/>
        <v/>
      </c>
      <c r="E25" s="17"/>
      <c r="F25" s="17" t="str">
        <f>IF('様式 A-2'!$AL$1="","",'様式 A-2'!$AL$1)</f>
        <v/>
      </c>
      <c r="G25" s="44" t="str">
        <f>IF(L25="","",IF('様式 A-2'!$D$7&lt;&gt;"",'様式 A-2'!$D$7,'様式 A-2'!$D$8))</f>
        <v/>
      </c>
      <c r="H25" s="44"/>
      <c r="I25" s="17" t="str">
        <f>IF('様式 A-2'!$AM$3="","",'様式 A-2'!$AM$3)</f>
        <v/>
      </c>
      <c r="J25" s="220" t="str">
        <f>IF(L25="","",'様式 WA-2（集計作業用）'!$C$7)</f>
        <v/>
      </c>
      <c r="K25" s="43" t="s">
        <v>639</v>
      </c>
      <c r="L25" s="25"/>
      <c r="M25" s="26"/>
      <c r="N25" s="25"/>
      <c r="O25" s="26"/>
      <c r="P25" s="160"/>
      <c r="Q25" s="121"/>
      <c r="R25" s="21"/>
      <c r="S25" s="160"/>
      <c r="T25" s="16"/>
      <c r="U25" s="17" t="str">
        <f>IF(T25="","",DATEDIF(T25,'様式 A-2'!$G$2,"Y"))</f>
        <v/>
      </c>
      <c r="V25" s="160"/>
      <c r="W25" s="160"/>
      <c r="X25" s="99"/>
      <c r="Y25" s="99"/>
      <c r="Z25" s="99"/>
      <c r="AA25" s="99"/>
      <c r="AB25" s="99"/>
      <c r="AC25" s="99"/>
      <c r="AD25" s="99"/>
      <c r="AE25" s="99"/>
      <c r="AF25" s="279"/>
      <c r="AG25" s="17">
        <f t="shared" si="0"/>
        <v>0</v>
      </c>
      <c r="AH25" s="45">
        <f t="shared" si="1"/>
        <v>0</v>
      </c>
      <c r="AI25" s="236">
        <f t="shared" si="2"/>
        <v>0</v>
      </c>
    </row>
    <row r="26" spans="1:35" ht="24" customHeight="1">
      <c r="A26" s="17" t="str">
        <f>IF('様式 A-2'!$AL$1="","",'様式 A-2'!$AL$1)</f>
        <v/>
      </c>
      <c r="B26" s="43"/>
      <c r="C26" s="44" t="str">
        <f t="shared" si="4"/>
        <v/>
      </c>
      <c r="D26" s="44" t="str">
        <f t="shared" si="3"/>
        <v/>
      </c>
      <c r="E26" s="17"/>
      <c r="F26" s="17" t="str">
        <f>IF('様式 A-2'!$AL$1="","",'様式 A-2'!$AL$1)</f>
        <v/>
      </c>
      <c r="G26" s="44" t="str">
        <f>IF(L26="","",IF('様式 A-2'!$D$7&lt;&gt;"",'様式 A-2'!$D$7,'様式 A-2'!$D$8))</f>
        <v/>
      </c>
      <c r="H26" s="44"/>
      <c r="I26" s="17" t="str">
        <f>IF('様式 A-2'!$AM$3="","",'様式 A-2'!$AM$3)</f>
        <v/>
      </c>
      <c r="J26" s="220" t="str">
        <f>IF(L26="","",'様式 WA-2（集計作業用）'!$C$7)</f>
        <v/>
      </c>
      <c r="K26" s="43" t="s">
        <v>640</v>
      </c>
      <c r="L26" s="25"/>
      <c r="M26" s="26"/>
      <c r="N26" s="25"/>
      <c r="O26" s="26"/>
      <c r="P26" s="160"/>
      <c r="Q26" s="121"/>
      <c r="R26" s="21"/>
      <c r="S26" s="160"/>
      <c r="T26" s="16"/>
      <c r="U26" s="17" t="str">
        <f>IF(T26="","",DATEDIF(T26,'様式 A-2'!$G$2,"Y"))</f>
        <v/>
      </c>
      <c r="V26" s="160"/>
      <c r="W26" s="160"/>
      <c r="X26" s="99"/>
      <c r="Y26" s="99"/>
      <c r="Z26" s="99"/>
      <c r="AA26" s="99"/>
      <c r="AB26" s="99"/>
      <c r="AC26" s="99"/>
      <c r="AD26" s="99"/>
      <c r="AE26" s="99"/>
      <c r="AF26" s="279"/>
      <c r="AG26" s="17">
        <f t="shared" si="0"/>
        <v>0</v>
      </c>
      <c r="AH26" s="45">
        <f t="shared" si="1"/>
        <v>0</v>
      </c>
      <c r="AI26" s="236">
        <f t="shared" si="2"/>
        <v>0</v>
      </c>
    </row>
    <row r="27" spans="1:35" ht="24" customHeight="1">
      <c r="A27" s="17" t="str">
        <f>IF('様式 A-2'!$AL$1="","",'様式 A-2'!$AL$1)</f>
        <v/>
      </c>
      <c r="B27" s="43"/>
      <c r="C27" s="44" t="str">
        <f t="shared" si="4"/>
        <v/>
      </c>
      <c r="D27" s="44" t="str">
        <f t="shared" si="3"/>
        <v/>
      </c>
      <c r="E27" s="17"/>
      <c r="F27" s="17" t="str">
        <f>IF('様式 A-2'!$AL$1="","",'様式 A-2'!$AL$1)</f>
        <v/>
      </c>
      <c r="G27" s="44" t="str">
        <f>IF(L27="","",IF('様式 A-2'!$D$7&lt;&gt;"",'様式 A-2'!$D$7,'様式 A-2'!$D$8))</f>
        <v/>
      </c>
      <c r="H27" s="44"/>
      <c r="I27" s="17" t="str">
        <f>IF('様式 A-2'!$AM$3="","",'様式 A-2'!$AM$3)</f>
        <v/>
      </c>
      <c r="J27" s="220" t="str">
        <f>IF(L27="","",'様式 WA-2（集計作業用）'!$C$7)</f>
        <v/>
      </c>
      <c r="K27" s="43" t="s">
        <v>641</v>
      </c>
      <c r="L27" s="25"/>
      <c r="M27" s="26"/>
      <c r="N27" s="25"/>
      <c r="O27" s="26"/>
      <c r="P27" s="160"/>
      <c r="Q27" s="121"/>
      <c r="R27" s="21"/>
      <c r="S27" s="160"/>
      <c r="T27" s="16"/>
      <c r="U27" s="17" t="str">
        <f>IF(T27="","",DATEDIF(T27,'様式 A-2'!$G$2,"Y"))</f>
        <v/>
      </c>
      <c r="V27" s="160"/>
      <c r="W27" s="160"/>
      <c r="X27" s="99"/>
      <c r="Y27" s="99"/>
      <c r="Z27" s="99"/>
      <c r="AA27" s="99"/>
      <c r="AB27" s="99"/>
      <c r="AC27" s="99"/>
      <c r="AD27" s="99"/>
      <c r="AE27" s="99"/>
      <c r="AF27" s="279"/>
      <c r="AG27" s="17">
        <f t="shared" si="0"/>
        <v>0</v>
      </c>
      <c r="AH27" s="45">
        <f t="shared" si="1"/>
        <v>0</v>
      </c>
      <c r="AI27" s="236">
        <f t="shared" si="2"/>
        <v>0</v>
      </c>
    </row>
    <row r="28" spans="1:35" ht="24" customHeight="1">
      <c r="A28" s="17" t="str">
        <f>IF('様式 A-2'!$AL$1="","",'様式 A-2'!$AL$1)</f>
        <v/>
      </c>
      <c r="B28" s="43"/>
      <c r="C28" s="44" t="str">
        <f t="shared" si="4"/>
        <v/>
      </c>
      <c r="D28" s="44" t="str">
        <f t="shared" si="3"/>
        <v/>
      </c>
      <c r="E28" s="17"/>
      <c r="F28" s="17" t="str">
        <f>IF('様式 A-2'!$AL$1="","",'様式 A-2'!$AL$1)</f>
        <v/>
      </c>
      <c r="G28" s="44" t="str">
        <f>IF(L28="","",IF('様式 A-2'!$D$7&lt;&gt;"",'様式 A-2'!$D$7,'様式 A-2'!$D$8))</f>
        <v/>
      </c>
      <c r="H28" s="44"/>
      <c r="I28" s="17" t="str">
        <f>IF('様式 A-2'!$AM$3="","",'様式 A-2'!$AM$3)</f>
        <v/>
      </c>
      <c r="J28" s="220" t="str">
        <f>IF(L28="","",'様式 WA-2（集計作業用）'!$C$7)</f>
        <v/>
      </c>
      <c r="K28" s="43" t="s">
        <v>642</v>
      </c>
      <c r="L28" s="25"/>
      <c r="M28" s="26"/>
      <c r="N28" s="25"/>
      <c r="O28" s="26"/>
      <c r="P28" s="160"/>
      <c r="Q28" s="121"/>
      <c r="R28" s="21"/>
      <c r="S28" s="160"/>
      <c r="T28" s="16"/>
      <c r="U28" s="17" t="str">
        <f>IF(T28="","",DATEDIF(T28,'様式 A-2'!$G$2,"Y"))</f>
        <v/>
      </c>
      <c r="V28" s="160"/>
      <c r="W28" s="160"/>
      <c r="X28" s="99"/>
      <c r="Y28" s="99"/>
      <c r="Z28" s="99"/>
      <c r="AA28" s="99"/>
      <c r="AB28" s="99"/>
      <c r="AC28" s="99"/>
      <c r="AD28" s="99"/>
      <c r="AE28" s="99"/>
      <c r="AF28" s="279"/>
      <c r="AG28" s="17">
        <f t="shared" si="0"/>
        <v>0</v>
      </c>
      <c r="AH28" s="45">
        <f t="shared" si="1"/>
        <v>0</v>
      </c>
      <c r="AI28" s="236">
        <f t="shared" si="2"/>
        <v>0</v>
      </c>
    </row>
    <row r="29" spans="1:35" ht="24" customHeight="1">
      <c r="A29" s="17" t="str">
        <f>IF('様式 A-2'!$AL$1="","",'様式 A-2'!$AL$1)</f>
        <v/>
      </c>
      <c r="B29" s="43"/>
      <c r="C29" s="44" t="str">
        <f t="shared" si="4"/>
        <v/>
      </c>
      <c r="D29" s="44" t="str">
        <f t="shared" si="3"/>
        <v/>
      </c>
      <c r="E29" s="17"/>
      <c r="F29" s="17" t="str">
        <f>IF('様式 A-2'!$AL$1="","",'様式 A-2'!$AL$1)</f>
        <v/>
      </c>
      <c r="G29" s="44" t="str">
        <f>IF(L29="","",IF('様式 A-2'!$D$7&lt;&gt;"",'様式 A-2'!$D$7,'様式 A-2'!$D$8))</f>
        <v/>
      </c>
      <c r="H29" s="44"/>
      <c r="I29" s="17" t="str">
        <f>IF('様式 A-2'!$AM$3="","",'様式 A-2'!$AM$3)</f>
        <v/>
      </c>
      <c r="J29" s="220" t="str">
        <f>IF(L29="","",'様式 WA-2（集計作業用）'!$C$7)</f>
        <v/>
      </c>
      <c r="K29" s="43" t="s">
        <v>643</v>
      </c>
      <c r="L29" s="25"/>
      <c r="M29" s="26"/>
      <c r="N29" s="25"/>
      <c r="O29" s="26"/>
      <c r="P29" s="160"/>
      <c r="Q29" s="121"/>
      <c r="R29" s="21"/>
      <c r="S29" s="160"/>
      <c r="T29" s="16"/>
      <c r="U29" s="17" t="str">
        <f>IF(T29="","",DATEDIF(T29,'様式 A-2'!$G$2,"Y"))</f>
        <v/>
      </c>
      <c r="V29" s="160"/>
      <c r="W29" s="160"/>
      <c r="X29" s="99"/>
      <c r="Y29" s="99"/>
      <c r="Z29" s="99"/>
      <c r="AA29" s="99"/>
      <c r="AB29" s="99"/>
      <c r="AC29" s="99"/>
      <c r="AD29" s="99"/>
      <c r="AE29" s="99"/>
      <c r="AF29" s="279"/>
      <c r="AG29" s="17">
        <f t="shared" si="0"/>
        <v>0</v>
      </c>
      <c r="AH29" s="45">
        <f t="shared" si="1"/>
        <v>0</v>
      </c>
      <c r="AI29" s="236">
        <f t="shared" si="2"/>
        <v>0</v>
      </c>
    </row>
    <row r="30" spans="1:35" ht="24" customHeight="1">
      <c r="A30" s="17" t="str">
        <f>IF('様式 A-2'!$AL$1="","",'様式 A-2'!$AL$1)</f>
        <v/>
      </c>
      <c r="B30" s="43"/>
      <c r="C30" s="44" t="str">
        <f t="shared" si="4"/>
        <v/>
      </c>
      <c r="D30" s="44" t="str">
        <f t="shared" si="3"/>
        <v/>
      </c>
      <c r="E30" s="17"/>
      <c r="F30" s="17" t="str">
        <f>IF('様式 A-2'!$AL$1="","",'様式 A-2'!$AL$1)</f>
        <v/>
      </c>
      <c r="G30" s="44" t="str">
        <f>IF(L30="","",IF('様式 A-2'!$D$7&lt;&gt;"",'様式 A-2'!$D$7,'様式 A-2'!$D$8))</f>
        <v/>
      </c>
      <c r="H30" s="44"/>
      <c r="I30" s="17" t="str">
        <f>IF('様式 A-2'!$AM$3="","",'様式 A-2'!$AM$3)</f>
        <v/>
      </c>
      <c r="J30" s="220" t="str">
        <f>IF(L30="","",'様式 WA-2（集計作業用）'!$C$7)</f>
        <v/>
      </c>
      <c r="K30" s="43" t="s">
        <v>644</v>
      </c>
      <c r="L30" s="25"/>
      <c r="M30" s="26"/>
      <c r="N30" s="25"/>
      <c r="O30" s="26"/>
      <c r="P30" s="160"/>
      <c r="Q30" s="121"/>
      <c r="R30" s="21"/>
      <c r="S30" s="160"/>
      <c r="T30" s="16"/>
      <c r="U30" s="17" t="str">
        <f>IF(T30="","",DATEDIF(T30,'様式 A-2'!$G$2,"Y"))</f>
        <v/>
      </c>
      <c r="V30" s="160"/>
      <c r="W30" s="160"/>
      <c r="X30" s="99"/>
      <c r="Y30" s="99"/>
      <c r="Z30" s="99"/>
      <c r="AA30" s="99"/>
      <c r="AB30" s="99"/>
      <c r="AC30" s="99"/>
      <c r="AD30" s="99"/>
      <c r="AE30" s="99"/>
      <c r="AF30" s="279"/>
      <c r="AG30" s="17">
        <f t="shared" si="0"/>
        <v>0</v>
      </c>
      <c r="AH30" s="45">
        <f t="shared" si="1"/>
        <v>0</v>
      </c>
      <c r="AI30" s="236">
        <f t="shared" si="2"/>
        <v>0</v>
      </c>
    </row>
    <row r="31" spans="1:35" ht="24" customHeight="1">
      <c r="A31" s="17" t="str">
        <f>IF('様式 A-2'!$AL$1="","",'様式 A-2'!$AL$1)</f>
        <v/>
      </c>
      <c r="B31" s="43"/>
      <c r="C31" s="44" t="str">
        <f t="shared" si="4"/>
        <v/>
      </c>
      <c r="D31" s="44" t="str">
        <f t="shared" si="3"/>
        <v/>
      </c>
      <c r="E31" s="17"/>
      <c r="F31" s="17" t="str">
        <f>IF('様式 A-2'!$AL$1="","",'様式 A-2'!$AL$1)</f>
        <v/>
      </c>
      <c r="G31" s="44" t="str">
        <f>IF(L31="","",IF('様式 A-2'!$D$7&lt;&gt;"",'様式 A-2'!$D$7,'様式 A-2'!$D$8))</f>
        <v/>
      </c>
      <c r="H31" s="44"/>
      <c r="I31" s="17" t="str">
        <f>IF('様式 A-2'!$AM$3="","",'様式 A-2'!$AM$3)</f>
        <v/>
      </c>
      <c r="J31" s="220" t="str">
        <f>IF(L31="","",'様式 WA-2（集計作業用）'!$C$7)</f>
        <v/>
      </c>
      <c r="K31" s="43" t="s">
        <v>645</v>
      </c>
      <c r="L31" s="25"/>
      <c r="M31" s="26"/>
      <c r="N31" s="25"/>
      <c r="O31" s="26"/>
      <c r="P31" s="160"/>
      <c r="Q31" s="121"/>
      <c r="R31" s="21"/>
      <c r="S31" s="160"/>
      <c r="T31" s="16"/>
      <c r="U31" s="17" t="str">
        <f>IF(T31="","",DATEDIF(T31,'様式 A-2'!$G$2,"Y"))</f>
        <v/>
      </c>
      <c r="V31" s="160"/>
      <c r="W31" s="160"/>
      <c r="X31" s="99"/>
      <c r="Y31" s="99"/>
      <c r="Z31" s="99"/>
      <c r="AA31" s="99"/>
      <c r="AB31" s="99"/>
      <c r="AC31" s="99"/>
      <c r="AD31" s="99"/>
      <c r="AE31" s="99"/>
      <c r="AF31" s="279"/>
      <c r="AG31" s="17">
        <f t="shared" si="0"/>
        <v>0</v>
      </c>
      <c r="AH31" s="45">
        <f t="shared" si="1"/>
        <v>0</v>
      </c>
      <c r="AI31" s="236">
        <f t="shared" si="2"/>
        <v>0</v>
      </c>
    </row>
    <row r="32" spans="1:35" ht="24" customHeight="1">
      <c r="A32" s="17" t="str">
        <f>IF('様式 A-2'!$AL$1="","",'様式 A-2'!$AL$1)</f>
        <v/>
      </c>
      <c r="B32" s="43"/>
      <c r="C32" s="44" t="str">
        <f t="shared" si="4"/>
        <v/>
      </c>
      <c r="D32" s="44" t="str">
        <f t="shared" si="3"/>
        <v/>
      </c>
      <c r="E32" s="17"/>
      <c r="F32" s="17" t="str">
        <f>IF('様式 A-2'!$AL$1="","",'様式 A-2'!$AL$1)</f>
        <v/>
      </c>
      <c r="G32" s="44" t="str">
        <f>IF(L32="","",IF('様式 A-2'!$D$7&lt;&gt;"",'様式 A-2'!$D$7,'様式 A-2'!$D$8))</f>
        <v/>
      </c>
      <c r="H32" s="44"/>
      <c r="I32" s="17" t="str">
        <f>IF('様式 A-2'!$AM$3="","",'様式 A-2'!$AM$3)</f>
        <v/>
      </c>
      <c r="J32" s="220" t="str">
        <f>IF(L32="","",'様式 WA-2（集計作業用）'!$C$7)</f>
        <v/>
      </c>
      <c r="K32" s="43" t="s">
        <v>646</v>
      </c>
      <c r="L32" s="25"/>
      <c r="M32" s="26"/>
      <c r="N32" s="25"/>
      <c r="O32" s="26"/>
      <c r="P32" s="160"/>
      <c r="Q32" s="121"/>
      <c r="R32" s="21"/>
      <c r="S32" s="160"/>
      <c r="T32" s="16"/>
      <c r="U32" s="17" t="str">
        <f>IF(T32="","",DATEDIF(T32,'様式 A-2'!$G$2,"Y"))</f>
        <v/>
      </c>
      <c r="V32" s="160"/>
      <c r="W32" s="160"/>
      <c r="X32" s="99"/>
      <c r="Y32" s="99"/>
      <c r="Z32" s="99"/>
      <c r="AA32" s="99"/>
      <c r="AB32" s="99"/>
      <c r="AC32" s="99"/>
      <c r="AD32" s="99"/>
      <c r="AE32" s="99"/>
      <c r="AF32" s="279"/>
      <c r="AG32" s="17">
        <f t="shared" si="0"/>
        <v>0</v>
      </c>
      <c r="AH32" s="45">
        <f t="shared" si="1"/>
        <v>0</v>
      </c>
      <c r="AI32" s="236">
        <f t="shared" si="2"/>
        <v>0</v>
      </c>
    </row>
    <row r="33" spans="1:35" ht="24" customHeight="1">
      <c r="A33" s="17" t="str">
        <f>IF('様式 A-2'!$AL$1="","",'様式 A-2'!$AL$1)</f>
        <v/>
      </c>
      <c r="B33" s="43"/>
      <c r="C33" s="44" t="str">
        <f t="shared" si="4"/>
        <v/>
      </c>
      <c r="D33" s="44" t="str">
        <f t="shared" si="3"/>
        <v/>
      </c>
      <c r="E33" s="17"/>
      <c r="F33" s="17" t="str">
        <f>IF('様式 A-2'!$AL$1="","",'様式 A-2'!$AL$1)</f>
        <v/>
      </c>
      <c r="G33" s="44" t="str">
        <f>IF(L33="","",IF('様式 A-2'!$D$7&lt;&gt;"",'様式 A-2'!$D$7,'様式 A-2'!$D$8))</f>
        <v/>
      </c>
      <c r="H33" s="44"/>
      <c r="I33" s="17" t="str">
        <f>IF('様式 A-2'!$AM$3="","",'様式 A-2'!$AM$3)</f>
        <v/>
      </c>
      <c r="J33" s="220" t="str">
        <f>IF(L33="","",'様式 WA-2（集計作業用）'!$C$7)</f>
        <v/>
      </c>
      <c r="K33" s="43" t="s">
        <v>647</v>
      </c>
      <c r="L33" s="25"/>
      <c r="M33" s="26"/>
      <c r="N33" s="25"/>
      <c r="O33" s="26"/>
      <c r="P33" s="160"/>
      <c r="Q33" s="121"/>
      <c r="R33" s="21"/>
      <c r="S33" s="160"/>
      <c r="T33" s="16"/>
      <c r="U33" s="17" t="str">
        <f>IF(T33="","",DATEDIF(T33,'様式 A-2'!$G$2,"Y"))</f>
        <v/>
      </c>
      <c r="V33" s="160"/>
      <c r="W33" s="160"/>
      <c r="X33" s="99"/>
      <c r="Y33" s="99"/>
      <c r="Z33" s="99"/>
      <c r="AA33" s="99"/>
      <c r="AB33" s="99"/>
      <c r="AC33" s="99"/>
      <c r="AD33" s="99"/>
      <c r="AE33" s="99"/>
      <c r="AF33" s="279"/>
      <c r="AG33" s="17">
        <f t="shared" si="0"/>
        <v>0</v>
      </c>
      <c r="AH33" s="45">
        <f t="shared" si="1"/>
        <v>0</v>
      </c>
      <c r="AI33" s="236">
        <f t="shared" si="2"/>
        <v>0</v>
      </c>
    </row>
    <row r="34" spans="1:35" ht="24" customHeight="1">
      <c r="A34" s="17" t="str">
        <f>IF('様式 A-2'!$AL$1="","",'様式 A-2'!$AL$1)</f>
        <v/>
      </c>
      <c r="B34" s="43"/>
      <c r="C34" s="44" t="str">
        <f t="shared" si="4"/>
        <v/>
      </c>
      <c r="D34" s="44" t="str">
        <f t="shared" si="3"/>
        <v/>
      </c>
      <c r="E34" s="17"/>
      <c r="F34" s="17" t="str">
        <f>IF('様式 A-2'!$AL$1="","",'様式 A-2'!$AL$1)</f>
        <v/>
      </c>
      <c r="G34" s="44" t="str">
        <f>IF(L34="","",IF('様式 A-2'!$D$7&lt;&gt;"",'様式 A-2'!$D$7,'様式 A-2'!$D$8))</f>
        <v/>
      </c>
      <c r="H34" s="44"/>
      <c r="I34" s="17" t="str">
        <f>IF('様式 A-2'!$AM$3="","",'様式 A-2'!$AM$3)</f>
        <v/>
      </c>
      <c r="J34" s="220" t="str">
        <f>IF(L34="","",'様式 WA-2（集計作業用）'!$C$7)</f>
        <v/>
      </c>
      <c r="K34" s="43" t="s">
        <v>648</v>
      </c>
      <c r="L34" s="25"/>
      <c r="M34" s="26"/>
      <c r="N34" s="25"/>
      <c r="O34" s="26"/>
      <c r="P34" s="160"/>
      <c r="Q34" s="121"/>
      <c r="R34" s="21"/>
      <c r="S34" s="160"/>
      <c r="T34" s="16"/>
      <c r="U34" s="17" t="str">
        <f>IF(T34="","",DATEDIF(T34,'様式 A-2'!$G$2,"Y"))</f>
        <v/>
      </c>
      <c r="V34" s="160"/>
      <c r="W34" s="160"/>
      <c r="X34" s="99"/>
      <c r="Y34" s="99"/>
      <c r="Z34" s="99"/>
      <c r="AA34" s="99"/>
      <c r="AB34" s="99"/>
      <c r="AC34" s="99"/>
      <c r="AD34" s="99"/>
      <c r="AE34" s="99"/>
      <c r="AF34" s="279"/>
      <c r="AG34" s="17">
        <f t="shared" si="0"/>
        <v>0</v>
      </c>
      <c r="AH34" s="45">
        <f t="shared" si="1"/>
        <v>0</v>
      </c>
      <c r="AI34" s="236">
        <f t="shared" si="2"/>
        <v>0</v>
      </c>
    </row>
    <row r="35" spans="1:35" ht="24" customHeight="1">
      <c r="A35" s="17" t="str">
        <f>IF('様式 A-2'!$AL$1="","",'様式 A-2'!$AL$1)</f>
        <v/>
      </c>
      <c r="B35" s="43"/>
      <c r="C35" s="44" t="str">
        <f t="shared" si="4"/>
        <v/>
      </c>
      <c r="D35" s="44" t="str">
        <f t="shared" si="3"/>
        <v/>
      </c>
      <c r="E35" s="17"/>
      <c r="F35" s="17" t="str">
        <f>IF('様式 A-2'!$AL$1="","",'様式 A-2'!$AL$1)</f>
        <v/>
      </c>
      <c r="G35" s="44" t="str">
        <f>IF(L35="","",IF('様式 A-2'!$D$7&lt;&gt;"",'様式 A-2'!$D$7,'様式 A-2'!$D$8))</f>
        <v/>
      </c>
      <c r="H35" s="44"/>
      <c r="I35" s="17" t="str">
        <f>IF('様式 A-2'!$AM$3="","",'様式 A-2'!$AM$3)</f>
        <v/>
      </c>
      <c r="J35" s="220" t="str">
        <f>IF(L35="","",'様式 WA-2（集計作業用）'!$C$7)</f>
        <v/>
      </c>
      <c r="K35" s="43" t="s">
        <v>649</v>
      </c>
      <c r="L35" s="25"/>
      <c r="M35" s="26"/>
      <c r="N35" s="25"/>
      <c r="O35" s="26"/>
      <c r="P35" s="160"/>
      <c r="Q35" s="121"/>
      <c r="R35" s="21"/>
      <c r="S35" s="160"/>
      <c r="T35" s="16"/>
      <c r="U35" s="17" t="str">
        <f>IF(T35="","",DATEDIF(T35,'様式 A-2'!$G$2,"Y"))</f>
        <v/>
      </c>
      <c r="V35" s="160"/>
      <c r="W35" s="160"/>
      <c r="X35" s="99"/>
      <c r="Y35" s="99"/>
      <c r="Z35" s="99"/>
      <c r="AA35" s="99"/>
      <c r="AB35" s="99"/>
      <c r="AC35" s="99"/>
      <c r="AD35" s="99"/>
      <c r="AE35" s="99"/>
      <c r="AF35" s="279"/>
      <c r="AG35" s="17">
        <f t="shared" si="0"/>
        <v>0</v>
      </c>
      <c r="AH35" s="45">
        <f t="shared" si="1"/>
        <v>0</v>
      </c>
      <c r="AI35" s="236">
        <f t="shared" si="2"/>
        <v>0</v>
      </c>
    </row>
    <row r="36" spans="1:35" ht="24" customHeight="1">
      <c r="A36" s="17" t="str">
        <f>IF('様式 A-2'!$AL$1="","",'様式 A-2'!$AL$1)</f>
        <v/>
      </c>
      <c r="B36" s="43"/>
      <c r="C36" s="44" t="str">
        <f t="shared" si="4"/>
        <v/>
      </c>
      <c r="D36" s="44" t="str">
        <f t="shared" si="3"/>
        <v/>
      </c>
      <c r="E36" s="17"/>
      <c r="F36" s="17" t="str">
        <f>IF('様式 A-2'!$AL$1="","",'様式 A-2'!$AL$1)</f>
        <v/>
      </c>
      <c r="G36" s="44" t="str">
        <f>IF(L36="","",IF('様式 A-2'!$D$7&lt;&gt;"",'様式 A-2'!$D$7,'様式 A-2'!$D$8))</f>
        <v/>
      </c>
      <c r="H36" s="44"/>
      <c r="I36" s="17" t="str">
        <f>IF('様式 A-2'!$AM$3="","",'様式 A-2'!$AM$3)</f>
        <v/>
      </c>
      <c r="J36" s="220" t="str">
        <f>IF(L36="","",'様式 WA-2（集計作業用）'!$C$7)</f>
        <v/>
      </c>
      <c r="K36" s="43" t="s">
        <v>650</v>
      </c>
      <c r="L36" s="25"/>
      <c r="M36" s="26"/>
      <c r="N36" s="25"/>
      <c r="O36" s="26"/>
      <c r="P36" s="160"/>
      <c r="Q36" s="121"/>
      <c r="R36" s="21"/>
      <c r="S36" s="160"/>
      <c r="T36" s="16"/>
      <c r="U36" s="17" t="str">
        <f>IF(T36="","",DATEDIF(T36,'様式 A-2'!$G$2,"Y"))</f>
        <v/>
      </c>
      <c r="V36" s="160"/>
      <c r="W36" s="160"/>
      <c r="X36" s="99"/>
      <c r="Y36" s="99"/>
      <c r="Z36" s="99"/>
      <c r="AA36" s="99"/>
      <c r="AB36" s="99"/>
      <c r="AC36" s="99"/>
      <c r="AD36" s="99"/>
      <c r="AE36" s="99"/>
      <c r="AF36" s="279"/>
      <c r="AG36" s="17">
        <f t="shared" si="0"/>
        <v>0</v>
      </c>
      <c r="AH36" s="45">
        <f t="shared" si="1"/>
        <v>0</v>
      </c>
      <c r="AI36" s="236">
        <f t="shared" si="2"/>
        <v>0</v>
      </c>
    </row>
    <row r="37" spans="1:35" ht="24" customHeight="1">
      <c r="A37" s="17" t="str">
        <f>IF('様式 A-2'!$AL$1="","",'様式 A-2'!$AL$1)</f>
        <v/>
      </c>
      <c r="B37" s="43"/>
      <c r="C37" s="44" t="str">
        <f t="shared" si="4"/>
        <v/>
      </c>
      <c r="D37" s="44" t="str">
        <f t="shared" si="3"/>
        <v/>
      </c>
      <c r="E37" s="17"/>
      <c r="F37" s="17" t="str">
        <f>IF('様式 A-2'!$AL$1="","",'様式 A-2'!$AL$1)</f>
        <v/>
      </c>
      <c r="G37" s="44" t="str">
        <f>IF(L37="","",IF('様式 A-2'!$D$7&lt;&gt;"",'様式 A-2'!$D$7,'様式 A-2'!$D$8))</f>
        <v/>
      </c>
      <c r="H37" s="44"/>
      <c r="I37" s="17" t="str">
        <f>IF('様式 A-2'!$AM$3="","",'様式 A-2'!$AM$3)</f>
        <v/>
      </c>
      <c r="J37" s="220" t="str">
        <f>IF(L37="","",'様式 WA-2（集計作業用）'!$C$7)</f>
        <v/>
      </c>
      <c r="K37" s="43" t="s">
        <v>651</v>
      </c>
      <c r="L37" s="25"/>
      <c r="M37" s="26"/>
      <c r="N37" s="25"/>
      <c r="O37" s="26"/>
      <c r="P37" s="160"/>
      <c r="Q37" s="121"/>
      <c r="R37" s="21"/>
      <c r="S37" s="160"/>
      <c r="T37" s="16"/>
      <c r="U37" s="17" t="str">
        <f>IF(T37="","",DATEDIF(T37,'様式 A-2'!$G$2,"Y"))</f>
        <v/>
      </c>
      <c r="V37" s="160"/>
      <c r="W37" s="160"/>
      <c r="X37" s="99"/>
      <c r="Y37" s="99"/>
      <c r="Z37" s="99"/>
      <c r="AA37" s="99"/>
      <c r="AB37" s="99"/>
      <c r="AC37" s="99"/>
      <c r="AD37" s="99"/>
      <c r="AE37" s="99"/>
      <c r="AF37" s="279"/>
      <c r="AG37" s="17">
        <f t="shared" si="0"/>
        <v>0</v>
      </c>
      <c r="AH37" s="45">
        <f t="shared" si="1"/>
        <v>0</v>
      </c>
      <c r="AI37" s="236">
        <f t="shared" si="2"/>
        <v>0</v>
      </c>
    </row>
    <row r="38" spans="1:35" ht="24" customHeight="1">
      <c r="A38" s="17" t="str">
        <f>IF('様式 A-2'!$AL$1="","",'様式 A-2'!$AL$1)</f>
        <v/>
      </c>
      <c r="B38" s="43"/>
      <c r="C38" s="44" t="str">
        <f t="shared" si="4"/>
        <v/>
      </c>
      <c r="D38" s="44" t="str">
        <f t="shared" si="3"/>
        <v/>
      </c>
      <c r="E38" s="17"/>
      <c r="F38" s="17" t="str">
        <f>IF('様式 A-2'!$AL$1="","",'様式 A-2'!$AL$1)</f>
        <v/>
      </c>
      <c r="G38" s="44" t="str">
        <f>IF(L38="","",IF('様式 A-2'!$D$7&lt;&gt;"",'様式 A-2'!$D$7,'様式 A-2'!$D$8))</f>
        <v/>
      </c>
      <c r="H38" s="44"/>
      <c r="I38" s="17" t="str">
        <f>IF('様式 A-2'!$AM$3="","",'様式 A-2'!$AM$3)</f>
        <v/>
      </c>
      <c r="J38" s="220" t="str">
        <f>IF(L38="","",'様式 WA-2（集計作業用）'!$C$7)</f>
        <v/>
      </c>
      <c r="K38" s="43" t="s">
        <v>652</v>
      </c>
      <c r="L38" s="25"/>
      <c r="M38" s="26"/>
      <c r="N38" s="25"/>
      <c r="O38" s="26"/>
      <c r="P38" s="160"/>
      <c r="Q38" s="121"/>
      <c r="R38" s="21"/>
      <c r="S38" s="160"/>
      <c r="T38" s="16"/>
      <c r="U38" s="17" t="str">
        <f>IF(T38="","",DATEDIF(T38,'様式 A-2'!$G$2,"Y"))</f>
        <v/>
      </c>
      <c r="V38" s="160"/>
      <c r="W38" s="160"/>
      <c r="X38" s="99"/>
      <c r="Y38" s="99"/>
      <c r="Z38" s="99"/>
      <c r="AA38" s="99"/>
      <c r="AB38" s="99"/>
      <c r="AC38" s="99"/>
      <c r="AD38" s="99"/>
      <c r="AE38" s="99"/>
      <c r="AF38" s="279"/>
      <c r="AG38" s="17">
        <f t="shared" si="0"/>
        <v>0</v>
      </c>
      <c r="AH38" s="45">
        <f t="shared" si="1"/>
        <v>0</v>
      </c>
      <c r="AI38" s="236">
        <f t="shared" si="2"/>
        <v>0</v>
      </c>
    </row>
    <row r="39" spans="1:35" ht="24" customHeight="1">
      <c r="A39" s="17" t="str">
        <f>IF('様式 A-2'!$AL$1="","",'様式 A-2'!$AL$1)</f>
        <v/>
      </c>
      <c r="B39" s="43"/>
      <c r="C39" s="44" t="str">
        <f t="shared" si="4"/>
        <v/>
      </c>
      <c r="D39" s="44" t="str">
        <f t="shared" si="3"/>
        <v/>
      </c>
      <c r="E39" s="17"/>
      <c r="F39" s="17" t="str">
        <f>IF('様式 A-2'!$AL$1="","",'様式 A-2'!$AL$1)</f>
        <v/>
      </c>
      <c r="G39" s="44" t="str">
        <f>IF(L39="","",IF('様式 A-2'!$D$7&lt;&gt;"",'様式 A-2'!$D$7,'様式 A-2'!$D$8))</f>
        <v/>
      </c>
      <c r="H39" s="44"/>
      <c r="I39" s="17" t="str">
        <f>IF('様式 A-2'!$AM$3="","",'様式 A-2'!$AM$3)</f>
        <v/>
      </c>
      <c r="J39" s="220" t="str">
        <f>IF(L39="","",'様式 WA-2（集計作業用）'!$C$7)</f>
        <v/>
      </c>
      <c r="K39" s="43" t="s">
        <v>653</v>
      </c>
      <c r="L39" s="25"/>
      <c r="M39" s="26"/>
      <c r="N39" s="25"/>
      <c r="O39" s="26"/>
      <c r="P39" s="160"/>
      <c r="Q39" s="121"/>
      <c r="R39" s="21"/>
      <c r="S39" s="160"/>
      <c r="T39" s="16"/>
      <c r="U39" s="17" t="str">
        <f>IF(T39="","",DATEDIF(T39,'様式 A-2'!$G$2,"Y"))</f>
        <v/>
      </c>
      <c r="V39" s="160"/>
      <c r="W39" s="160"/>
      <c r="X39" s="99"/>
      <c r="Y39" s="99"/>
      <c r="Z39" s="99"/>
      <c r="AA39" s="99"/>
      <c r="AB39" s="99"/>
      <c r="AC39" s="99"/>
      <c r="AD39" s="99"/>
      <c r="AE39" s="99"/>
      <c r="AF39" s="279"/>
      <c r="AG39" s="17">
        <f t="shared" si="0"/>
        <v>0</v>
      </c>
      <c r="AH39" s="45">
        <f t="shared" si="1"/>
        <v>0</v>
      </c>
      <c r="AI39" s="236">
        <f t="shared" si="2"/>
        <v>0</v>
      </c>
    </row>
    <row r="40" spans="1:35" ht="24" customHeight="1">
      <c r="A40" s="17" t="str">
        <f>IF('様式 A-2'!$AL$1="","",'様式 A-2'!$AL$1)</f>
        <v/>
      </c>
      <c r="B40" s="43"/>
      <c r="C40" s="44" t="str">
        <f t="shared" si="4"/>
        <v/>
      </c>
      <c r="D40" s="44" t="str">
        <f t="shared" si="3"/>
        <v/>
      </c>
      <c r="E40" s="17"/>
      <c r="F40" s="17" t="str">
        <f>IF('様式 A-2'!$AL$1="","",'様式 A-2'!$AL$1)</f>
        <v/>
      </c>
      <c r="G40" s="44" t="str">
        <f>IF(L40="","",IF('様式 A-2'!$D$7&lt;&gt;"",'様式 A-2'!$D$7,'様式 A-2'!$D$8))</f>
        <v/>
      </c>
      <c r="H40" s="44"/>
      <c r="I40" s="17" t="str">
        <f>IF('様式 A-2'!$AM$3="","",'様式 A-2'!$AM$3)</f>
        <v/>
      </c>
      <c r="J40" s="220" t="str">
        <f>IF(L40="","",'様式 WA-2（集計作業用）'!$C$7)</f>
        <v/>
      </c>
      <c r="K40" s="43" t="s">
        <v>654</v>
      </c>
      <c r="L40" s="25"/>
      <c r="M40" s="26"/>
      <c r="N40" s="25"/>
      <c r="O40" s="26"/>
      <c r="P40" s="160"/>
      <c r="Q40" s="121"/>
      <c r="R40" s="21"/>
      <c r="S40" s="160"/>
      <c r="T40" s="16"/>
      <c r="U40" s="17" t="str">
        <f>IF(T40="","",DATEDIF(T40,'様式 A-2'!$G$2,"Y"))</f>
        <v/>
      </c>
      <c r="V40" s="160"/>
      <c r="W40" s="160"/>
      <c r="X40" s="99"/>
      <c r="Y40" s="99"/>
      <c r="Z40" s="99"/>
      <c r="AA40" s="99"/>
      <c r="AB40" s="99"/>
      <c r="AC40" s="99"/>
      <c r="AD40" s="99"/>
      <c r="AE40" s="99"/>
      <c r="AF40" s="279"/>
      <c r="AG40" s="17">
        <f t="shared" si="0"/>
        <v>0</v>
      </c>
      <c r="AH40" s="45">
        <f t="shared" si="1"/>
        <v>0</v>
      </c>
      <c r="AI40" s="236">
        <f t="shared" si="2"/>
        <v>0</v>
      </c>
    </row>
    <row r="41" spans="1:35" ht="24" customHeight="1">
      <c r="A41" s="17" t="str">
        <f>IF('様式 A-2'!$AL$1="","",'様式 A-2'!$AL$1)</f>
        <v/>
      </c>
      <c r="B41" s="43"/>
      <c r="C41" s="44" t="str">
        <f t="shared" si="4"/>
        <v/>
      </c>
      <c r="D41" s="44" t="str">
        <f t="shared" si="3"/>
        <v/>
      </c>
      <c r="E41" s="17"/>
      <c r="F41" s="17" t="str">
        <f>IF('様式 A-2'!$AL$1="","",'様式 A-2'!$AL$1)</f>
        <v/>
      </c>
      <c r="G41" s="44" t="str">
        <f>IF(L41="","",IF('様式 A-2'!$D$7&lt;&gt;"",'様式 A-2'!$D$7,'様式 A-2'!$D$8))</f>
        <v/>
      </c>
      <c r="H41" s="44"/>
      <c r="I41" s="17" t="str">
        <f>IF('様式 A-2'!$AM$3="","",'様式 A-2'!$AM$3)</f>
        <v/>
      </c>
      <c r="J41" s="220" t="str">
        <f>IF(L41="","",'様式 WA-2（集計作業用）'!$C$7)</f>
        <v/>
      </c>
      <c r="K41" s="43" t="s">
        <v>655</v>
      </c>
      <c r="L41" s="25"/>
      <c r="M41" s="26"/>
      <c r="N41" s="25"/>
      <c r="O41" s="26"/>
      <c r="P41" s="160"/>
      <c r="Q41" s="121"/>
      <c r="R41" s="21"/>
      <c r="S41" s="160"/>
      <c r="T41" s="16"/>
      <c r="U41" s="17" t="str">
        <f>IF(T41="","",DATEDIF(T41,'様式 A-2'!$G$2,"Y"))</f>
        <v/>
      </c>
      <c r="V41" s="160"/>
      <c r="W41" s="160"/>
      <c r="X41" s="99"/>
      <c r="Y41" s="99"/>
      <c r="Z41" s="99"/>
      <c r="AA41" s="99"/>
      <c r="AB41" s="99"/>
      <c r="AC41" s="99"/>
      <c r="AD41" s="99"/>
      <c r="AE41" s="99"/>
      <c r="AF41" s="279"/>
      <c r="AG41" s="17">
        <f t="shared" si="0"/>
        <v>0</v>
      </c>
      <c r="AH41" s="45">
        <f t="shared" si="1"/>
        <v>0</v>
      </c>
      <c r="AI41" s="236">
        <f t="shared" si="2"/>
        <v>0</v>
      </c>
    </row>
    <row r="42" spans="1:35" ht="24" customHeight="1">
      <c r="A42" s="17" t="str">
        <f>IF('様式 A-2'!$AL$1="","",'様式 A-2'!$AL$1)</f>
        <v/>
      </c>
      <c r="B42" s="43"/>
      <c r="C42" s="44" t="str">
        <f t="shared" si="4"/>
        <v/>
      </c>
      <c r="D42" s="44" t="str">
        <f t="shared" si="3"/>
        <v/>
      </c>
      <c r="E42" s="17"/>
      <c r="F42" s="17" t="str">
        <f>IF('様式 A-2'!$AL$1="","",'様式 A-2'!$AL$1)</f>
        <v/>
      </c>
      <c r="G42" s="44" t="str">
        <f>IF(L42="","",IF('様式 A-2'!$D$7&lt;&gt;"",'様式 A-2'!$D$7,'様式 A-2'!$D$8))</f>
        <v/>
      </c>
      <c r="H42" s="44"/>
      <c r="I42" s="17" t="str">
        <f>IF('様式 A-2'!$AM$3="","",'様式 A-2'!$AM$3)</f>
        <v/>
      </c>
      <c r="J42" s="220" t="str">
        <f>IF(L42="","",'様式 WA-2（集計作業用）'!$C$7)</f>
        <v/>
      </c>
      <c r="K42" s="43" t="s">
        <v>656</v>
      </c>
      <c r="L42" s="25"/>
      <c r="M42" s="26"/>
      <c r="N42" s="25"/>
      <c r="O42" s="26"/>
      <c r="P42" s="160"/>
      <c r="Q42" s="121"/>
      <c r="R42" s="21"/>
      <c r="S42" s="160"/>
      <c r="T42" s="16"/>
      <c r="U42" s="17" t="str">
        <f>IF(T42="","",DATEDIF(T42,'様式 A-2'!$G$2,"Y"))</f>
        <v/>
      </c>
      <c r="V42" s="160"/>
      <c r="W42" s="160"/>
      <c r="X42" s="99"/>
      <c r="Y42" s="99"/>
      <c r="Z42" s="99"/>
      <c r="AA42" s="99"/>
      <c r="AB42" s="99"/>
      <c r="AC42" s="99"/>
      <c r="AD42" s="99"/>
      <c r="AE42" s="99"/>
      <c r="AF42" s="279"/>
      <c r="AG42" s="17">
        <f t="shared" si="0"/>
        <v>0</v>
      </c>
      <c r="AH42" s="45">
        <f t="shared" si="1"/>
        <v>0</v>
      </c>
      <c r="AI42" s="236">
        <f t="shared" si="2"/>
        <v>0</v>
      </c>
    </row>
    <row r="43" spans="1:35" ht="24" customHeight="1">
      <c r="A43" s="17" t="str">
        <f>IF('様式 A-2'!$AL$1="","",'様式 A-2'!$AL$1)</f>
        <v/>
      </c>
      <c r="B43" s="43"/>
      <c r="C43" s="44" t="str">
        <f t="shared" si="4"/>
        <v/>
      </c>
      <c r="D43" s="44" t="str">
        <f t="shared" si="3"/>
        <v/>
      </c>
      <c r="E43" s="17"/>
      <c r="F43" s="17" t="str">
        <f>IF('様式 A-2'!$AL$1="","",'様式 A-2'!$AL$1)</f>
        <v/>
      </c>
      <c r="G43" s="44" t="str">
        <f>IF(L43="","",IF('様式 A-2'!$D$7&lt;&gt;"",'様式 A-2'!$D$7,'様式 A-2'!$D$8))</f>
        <v/>
      </c>
      <c r="H43" s="44"/>
      <c r="I43" s="17" t="str">
        <f>IF('様式 A-2'!$AM$3="","",'様式 A-2'!$AM$3)</f>
        <v/>
      </c>
      <c r="J43" s="220" t="str">
        <f>IF(L43="","",'様式 WA-2（集計作業用）'!$C$7)</f>
        <v/>
      </c>
      <c r="K43" s="43" t="s">
        <v>657</v>
      </c>
      <c r="L43" s="25"/>
      <c r="M43" s="26"/>
      <c r="N43" s="25"/>
      <c r="O43" s="26"/>
      <c r="P43" s="160"/>
      <c r="Q43" s="121"/>
      <c r="R43" s="21"/>
      <c r="S43" s="160"/>
      <c r="T43" s="16"/>
      <c r="U43" s="17" t="str">
        <f>IF(T43="","",DATEDIF(T43,'様式 A-2'!$G$2,"Y"))</f>
        <v/>
      </c>
      <c r="V43" s="160"/>
      <c r="W43" s="160"/>
      <c r="X43" s="99"/>
      <c r="Y43" s="99"/>
      <c r="Z43" s="99"/>
      <c r="AA43" s="99"/>
      <c r="AB43" s="99"/>
      <c r="AC43" s="99"/>
      <c r="AD43" s="99"/>
      <c r="AE43" s="99"/>
      <c r="AF43" s="279"/>
      <c r="AG43" s="17">
        <f t="shared" si="0"/>
        <v>0</v>
      </c>
      <c r="AH43" s="45">
        <f t="shared" si="1"/>
        <v>0</v>
      </c>
      <c r="AI43" s="236">
        <f t="shared" si="2"/>
        <v>0</v>
      </c>
    </row>
    <row r="44" spans="1:35" ht="24" customHeight="1">
      <c r="A44" s="17" t="str">
        <f>IF('様式 A-2'!$AL$1="","",'様式 A-2'!$AL$1)</f>
        <v/>
      </c>
      <c r="B44" s="43"/>
      <c r="C44" s="44" t="str">
        <f t="shared" si="4"/>
        <v/>
      </c>
      <c r="D44" s="44" t="str">
        <f t="shared" si="3"/>
        <v/>
      </c>
      <c r="E44" s="17"/>
      <c r="F44" s="17" t="str">
        <f>IF('様式 A-2'!$AL$1="","",'様式 A-2'!$AL$1)</f>
        <v/>
      </c>
      <c r="G44" s="44" t="str">
        <f>IF(L44="","",IF('様式 A-2'!$D$7&lt;&gt;"",'様式 A-2'!$D$7,'様式 A-2'!$D$8))</f>
        <v/>
      </c>
      <c r="H44" s="44"/>
      <c r="I44" s="17" t="str">
        <f>IF('様式 A-2'!$AM$3="","",'様式 A-2'!$AM$3)</f>
        <v/>
      </c>
      <c r="J44" s="220" t="str">
        <f>IF(L44="","",'様式 WA-2（集計作業用）'!$C$7)</f>
        <v/>
      </c>
      <c r="K44" s="43" t="s">
        <v>658</v>
      </c>
      <c r="L44" s="25"/>
      <c r="M44" s="26"/>
      <c r="N44" s="25"/>
      <c r="O44" s="26"/>
      <c r="P44" s="160"/>
      <c r="Q44" s="121"/>
      <c r="R44" s="21"/>
      <c r="S44" s="160"/>
      <c r="T44" s="16"/>
      <c r="U44" s="17" t="str">
        <f>IF(T44="","",DATEDIF(T44,'様式 A-2'!$G$2,"Y"))</f>
        <v/>
      </c>
      <c r="V44" s="160"/>
      <c r="W44" s="160"/>
      <c r="X44" s="99"/>
      <c r="Y44" s="99"/>
      <c r="Z44" s="99"/>
      <c r="AA44" s="99"/>
      <c r="AB44" s="99"/>
      <c r="AC44" s="99"/>
      <c r="AD44" s="99"/>
      <c r="AE44" s="99"/>
      <c r="AF44" s="279"/>
      <c r="AG44" s="17">
        <f t="shared" si="0"/>
        <v>0</v>
      </c>
      <c r="AH44" s="45">
        <f t="shared" si="1"/>
        <v>0</v>
      </c>
      <c r="AI44" s="236">
        <f t="shared" si="2"/>
        <v>0</v>
      </c>
    </row>
    <row r="45" spans="1:35" ht="24" customHeight="1">
      <c r="A45" s="17" t="str">
        <f>IF('様式 A-2'!$AL$1="","",'様式 A-2'!$AL$1)</f>
        <v/>
      </c>
      <c r="B45" s="43"/>
      <c r="C45" s="44" t="str">
        <f t="shared" si="4"/>
        <v/>
      </c>
      <c r="D45" s="44" t="str">
        <f t="shared" si="3"/>
        <v/>
      </c>
      <c r="E45" s="17"/>
      <c r="F45" s="17" t="str">
        <f>IF('様式 A-2'!$AL$1="","",'様式 A-2'!$AL$1)</f>
        <v/>
      </c>
      <c r="G45" s="44" t="str">
        <f>IF(L45="","",IF('様式 A-2'!$D$7&lt;&gt;"",'様式 A-2'!$D$7,'様式 A-2'!$D$8))</f>
        <v/>
      </c>
      <c r="H45" s="44"/>
      <c r="I45" s="17" t="str">
        <f>IF('様式 A-2'!$AM$3="","",'様式 A-2'!$AM$3)</f>
        <v/>
      </c>
      <c r="J45" s="220" t="str">
        <f>IF(L45="","",'様式 WA-2（集計作業用）'!$C$7)</f>
        <v/>
      </c>
      <c r="K45" s="43" t="s">
        <v>659</v>
      </c>
      <c r="L45" s="25"/>
      <c r="M45" s="26"/>
      <c r="N45" s="25"/>
      <c r="O45" s="26"/>
      <c r="P45" s="160"/>
      <c r="Q45" s="121"/>
      <c r="R45" s="21"/>
      <c r="S45" s="160"/>
      <c r="T45" s="16"/>
      <c r="U45" s="17" t="str">
        <f>IF(T45="","",DATEDIF(T45,'様式 A-2'!$G$2,"Y"))</f>
        <v/>
      </c>
      <c r="V45" s="160"/>
      <c r="W45" s="160"/>
      <c r="X45" s="99"/>
      <c r="Y45" s="99"/>
      <c r="Z45" s="99"/>
      <c r="AA45" s="99"/>
      <c r="AB45" s="99"/>
      <c r="AC45" s="99"/>
      <c r="AD45" s="99"/>
      <c r="AE45" s="99"/>
      <c r="AF45" s="279"/>
      <c r="AG45" s="17">
        <f t="shared" si="0"/>
        <v>0</v>
      </c>
      <c r="AH45" s="45">
        <f t="shared" si="1"/>
        <v>0</v>
      </c>
      <c r="AI45" s="236">
        <f t="shared" si="2"/>
        <v>0</v>
      </c>
    </row>
    <row r="46" spans="1:35" ht="24" customHeight="1">
      <c r="A46" s="17" t="str">
        <f>IF('様式 A-2'!$AL$1="","",'様式 A-2'!$AL$1)</f>
        <v/>
      </c>
      <c r="B46" s="43"/>
      <c r="C46" s="44" t="str">
        <f t="shared" si="4"/>
        <v/>
      </c>
      <c r="D46" s="44" t="str">
        <f t="shared" si="3"/>
        <v/>
      </c>
      <c r="E46" s="17"/>
      <c r="F46" s="17" t="str">
        <f>IF('様式 A-2'!$AL$1="","",'様式 A-2'!$AL$1)</f>
        <v/>
      </c>
      <c r="G46" s="44" t="str">
        <f>IF(L46="","",IF('様式 A-2'!$D$7&lt;&gt;"",'様式 A-2'!$D$7,'様式 A-2'!$D$8))</f>
        <v/>
      </c>
      <c r="H46" s="44"/>
      <c r="I46" s="17" t="str">
        <f>IF('様式 A-2'!$AM$3="","",'様式 A-2'!$AM$3)</f>
        <v/>
      </c>
      <c r="J46" s="220" t="str">
        <f>IF(L46="","",'様式 WA-2（集計作業用）'!$C$7)</f>
        <v/>
      </c>
      <c r="K46" s="43" t="s">
        <v>660</v>
      </c>
      <c r="L46" s="25"/>
      <c r="M46" s="26"/>
      <c r="N46" s="25"/>
      <c r="O46" s="26"/>
      <c r="P46" s="160"/>
      <c r="Q46" s="121"/>
      <c r="R46" s="21"/>
      <c r="S46" s="160"/>
      <c r="T46" s="16"/>
      <c r="U46" s="17" t="str">
        <f>IF(T46="","",DATEDIF(T46,'様式 A-2'!$G$2,"Y"))</f>
        <v/>
      </c>
      <c r="V46" s="160"/>
      <c r="W46" s="160"/>
      <c r="X46" s="99"/>
      <c r="Y46" s="99"/>
      <c r="Z46" s="99"/>
      <c r="AA46" s="99"/>
      <c r="AB46" s="99"/>
      <c r="AC46" s="99"/>
      <c r="AD46" s="99"/>
      <c r="AE46" s="99"/>
      <c r="AF46" s="279"/>
      <c r="AG46" s="17">
        <f t="shared" si="0"/>
        <v>0</v>
      </c>
      <c r="AH46" s="45">
        <f t="shared" si="1"/>
        <v>0</v>
      </c>
      <c r="AI46" s="236">
        <f t="shared" si="2"/>
        <v>0</v>
      </c>
    </row>
    <row r="47" spans="1:35" ht="24" customHeight="1">
      <c r="A47" s="17" t="str">
        <f>IF('様式 A-2'!$AL$1="","",'様式 A-2'!$AL$1)</f>
        <v/>
      </c>
      <c r="B47" s="43"/>
      <c r="C47" s="44" t="str">
        <f t="shared" si="4"/>
        <v/>
      </c>
      <c r="D47" s="44" t="str">
        <f t="shared" si="3"/>
        <v/>
      </c>
      <c r="E47" s="17"/>
      <c r="F47" s="17" t="str">
        <f>IF('様式 A-2'!$AL$1="","",'様式 A-2'!$AL$1)</f>
        <v/>
      </c>
      <c r="G47" s="44" t="str">
        <f>IF(L47="","",IF('様式 A-2'!$D$7&lt;&gt;"",'様式 A-2'!$D$7,'様式 A-2'!$D$8))</f>
        <v/>
      </c>
      <c r="H47" s="44"/>
      <c r="I47" s="17" t="str">
        <f>IF('様式 A-2'!$AM$3="","",'様式 A-2'!$AM$3)</f>
        <v/>
      </c>
      <c r="J47" s="220" t="str">
        <f>IF(L47="","",'様式 WA-2（集計作業用）'!$C$7)</f>
        <v/>
      </c>
      <c r="K47" s="43" t="s">
        <v>661</v>
      </c>
      <c r="L47" s="25"/>
      <c r="M47" s="26"/>
      <c r="N47" s="25"/>
      <c r="O47" s="26"/>
      <c r="P47" s="160"/>
      <c r="Q47" s="121"/>
      <c r="R47" s="21"/>
      <c r="S47" s="160"/>
      <c r="T47" s="16"/>
      <c r="U47" s="17" t="str">
        <f>IF(T47="","",DATEDIF(T47,'様式 A-2'!$G$2,"Y"))</f>
        <v/>
      </c>
      <c r="V47" s="160"/>
      <c r="W47" s="160"/>
      <c r="X47" s="99"/>
      <c r="Y47" s="99"/>
      <c r="Z47" s="99"/>
      <c r="AA47" s="99"/>
      <c r="AB47" s="99"/>
      <c r="AC47" s="99"/>
      <c r="AD47" s="99"/>
      <c r="AE47" s="99"/>
      <c r="AF47" s="279"/>
      <c r="AG47" s="17">
        <f t="shared" si="0"/>
        <v>0</v>
      </c>
      <c r="AH47" s="45">
        <f t="shared" si="1"/>
        <v>0</v>
      </c>
      <c r="AI47" s="236">
        <f t="shared" si="2"/>
        <v>0</v>
      </c>
    </row>
    <row r="48" spans="1:35" ht="24" customHeight="1">
      <c r="A48" s="17" t="str">
        <f>IF('様式 A-2'!$AL$1="","",'様式 A-2'!$AL$1)</f>
        <v/>
      </c>
      <c r="B48" s="43"/>
      <c r="C48" s="44" t="str">
        <f t="shared" si="4"/>
        <v/>
      </c>
      <c r="D48" s="44" t="str">
        <f t="shared" si="3"/>
        <v/>
      </c>
      <c r="E48" s="17"/>
      <c r="F48" s="17" t="str">
        <f>IF('様式 A-2'!$AL$1="","",'様式 A-2'!$AL$1)</f>
        <v/>
      </c>
      <c r="G48" s="44" t="str">
        <f>IF(L48="","",IF('様式 A-2'!$D$7&lt;&gt;"",'様式 A-2'!$D$7,'様式 A-2'!$D$8))</f>
        <v/>
      </c>
      <c r="H48" s="44"/>
      <c r="I48" s="17" t="str">
        <f>IF('様式 A-2'!$AM$3="","",'様式 A-2'!$AM$3)</f>
        <v/>
      </c>
      <c r="J48" s="220" t="str">
        <f>IF(L48="","",'様式 WA-2（集計作業用）'!$C$7)</f>
        <v/>
      </c>
      <c r="K48" s="43" t="s">
        <v>662</v>
      </c>
      <c r="L48" s="25"/>
      <c r="M48" s="26"/>
      <c r="N48" s="25"/>
      <c r="O48" s="26"/>
      <c r="P48" s="160"/>
      <c r="Q48" s="121"/>
      <c r="R48" s="21"/>
      <c r="S48" s="160"/>
      <c r="T48" s="16"/>
      <c r="U48" s="17" t="str">
        <f>IF(T48="","",DATEDIF(T48,'様式 A-2'!$G$2,"Y"))</f>
        <v/>
      </c>
      <c r="V48" s="160"/>
      <c r="W48" s="160"/>
      <c r="X48" s="99"/>
      <c r="Y48" s="99"/>
      <c r="Z48" s="99"/>
      <c r="AA48" s="99"/>
      <c r="AB48" s="99"/>
      <c r="AC48" s="99"/>
      <c r="AD48" s="99"/>
      <c r="AE48" s="99"/>
      <c r="AF48" s="279"/>
      <c r="AG48" s="17">
        <f t="shared" si="0"/>
        <v>0</v>
      </c>
      <c r="AH48" s="45">
        <f t="shared" si="1"/>
        <v>0</v>
      </c>
      <c r="AI48" s="236">
        <f t="shared" si="2"/>
        <v>0</v>
      </c>
    </row>
    <row r="49" spans="1:35" ht="24" customHeight="1">
      <c r="A49" s="17" t="str">
        <f>IF('様式 A-2'!$AL$1="","",'様式 A-2'!$AL$1)</f>
        <v/>
      </c>
      <c r="B49" s="43"/>
      <c r="C49" s="44" t="str">
        <f t="shared" si="4"/>
        <v/>
      </c>
      <c r="D49" s="44" t="str">
        <f t="shared" si="3"/>
        <v/>
      </c>
      <c r="E49" s="17"/>
      <c r="F49" s="17" t="str">
        <f>IF('様式 A-2'!$AL$1="","",'様式 A-2'!$AL$1)</f>
        <v/>
      </c>
      <c r="G49" s="44" t="str">
        <f>IF(L49="","",IF('様式 A-2'!$D$7&lt;&gt;"",'様式 A-2'!$D$7,'様式 A-2'!$D$8))</f>
        <v/>
      </c>
      <c r="H49" s="44"/>
      <c r="I49" s="17" t="str">
        <f>IF('様式 A-2'!$AM$3="","",'様式 A-2'!$AM$3)</f>
        <v/>
      </c>
      <c r="J49" s="220" t="str">
        <f>IF(L49="","",'様式 WA-2（集計作業用）'!$C$7)</f>
        <v/>
      </c>
      <c r="K49" s="43" t="s">
        <v>663</v>
      </c>
      <c r="L49" s="25"/>
      <c r="M49" s="26"/>
      <c r="N49" s="25"/>
      <c r="O49" s="26"/>
      <c r="P49" s="160"/>
      <c r="Q49" s="121"/>
      <c r="R49" s="21"/>
      <c r="S49" s="160"/>
      <c r="T49" s="16"/>
      <c r="U49" s="17" t="str">
        <f>IF(T49="","",DATEDIF(T49,'様式 A-2'!$G$2,"Y"))</f>
        <v/>
      </c>
      <c r="V49" s="160"/>
      <c r="W49" s="160"/>
      <c r="X49" s="99"/>
      <c r="Y49" s="99"/>
      <c r="Z49" s="99"/>
      <c r="AA49" s="99"/>
      <c r="AB49" s="99"/>
      <c r="AC49" s="99"/>
      <c r="AD49" s="99"/>
      <c r="AE49" s="99"/>
      <c r="AF49" s="279"/>
      <c r="AG49" s="17">
        <f t="shared" si="0"/>
        <v>0</v>
      </c>
      <c r="AH49" s="45">
        <f t="shared" si="1"/>
        <v>0</v>
      </c>
      <c r="AI49" s="236">
        <f t="shared" si="2"/>
        <v>0</v>
      </c>
    </row>
    <row r="50" spans="1:35" ht="24" customHeight="1">
      <c r="A50" s="17" t="str">
        <f>IF('様式 A-2'!$AL$1="","",'様式 A-2'!$AL$1)</f>
        <v/>
      </c>
      <c r="B50" s="43"/>
      <c r="C50" s="44" t="str">
        <f t="shared" si="4"/>
        <v/>
      </c>
      <c r="D50" s="44" t="str">
        <f t="shared" si="3"/>
        <v/>
      </c>
      <c r="E50" s="17"/>
      <c r="F50" s="17" t="str">
        <f>IF('様式 A-2'!$AL$1="","",'様式 A-2'!$AL$1)</f>
        <v/>
      </c>
      <c r="G50" s="44" t="str">
        <f>IF(L50="","",IF('様式 A-2'!$D$7&lt;&gt;"",'様式 A-2'!$D$7,'様式 A-2'!$D$8))</f>
        <v/>
      </c>
      <c r="H50" s="44"/>
      <c r="I50" s="17" t="str">
        <f>IF('様式 A-2'!$AM$3="","",'様式 A-2'!$AM$3)</f>
        <v/>
      </c>
      <c r="J50" s="220" t="str">
        <f>IF(L50="","",'様式 WA-2（集計作業用）'!$C$7)</f>
        <v/>
      </c>
      <c r="K50" s="43" t="s">
        <v>664</v>
      </c>
      <c r="L50" s="25"/>
      <c r="M50" s="26"/>
      <c r="N50" s="25"/>
      <c r="O50" s="26"/>
      <c r="P50" s="160"/>
      <c r="Q50" s="121"/>
      <c r="R50" s="21"/>
      <c r="S50" s="160"/>
      <c r="T50" s="16"/>
      <c r="U50" s="17" t="str">
        <f>IF(T50="","",DATEDIF(T50,'様式 A-2'!$G$2,"Y"))</f>
        <v/>
      </c>
      <c r="V50" s="160"/>
      <c r="W50" s="160"/>
      <c r="X50" s="99"/>
      <c r="Y50" s="99"/>
      <c r="Z50" s="99"/>
      <c r="AA50" s="99"/>
      <c r="AB50" s="99"/>
      <c r="AC50" s="99"/>
      <c r="AD50" s="99"/>
      <c r="AE50" s="99"/>
      <c r="AF50" s="279"/>
      <c r="AG50" s="17">
        <f t="shared" si="0"/>
        <v>0</v>
      </c>
      <c r="AH50" s="45">
        <f t="shared" si="1"/>
        <v>0</v>
      </c>
      <c r="AI50" s="236">
        <f t="shared" si="2"/>
        <v>0</v>
      </c>
    </row>
    <row r="51" spans="1:35" ht="24" customHeight="1">
      <c r="A51" s="17" t="str">
        <f>IF('様式 A-2'!$AL$1="","",'様式 A-2'!$AL$1)</f>
        <v/>
      </c>
      <c r="B51" s="43"/>
      <c r="C51" s="44" t="str">
        <f t="shared" si="4"/>
        <v/>
      </c>
      <c r="D51" s="44" t="str">
        <f t="shared" si="3"/>
        <v/>
      </c>
      <c r="E51" s="17"/>
      <c r="F51" s="17" t="str">
        <f>IF('様式 A-2'!$AL$1="","",'様式 A-2'!$AL$1)</f>
        <v/>
      </c>
      <c r="G51" s="44" t="str">
        <f>IF(L51="","",IF('様式 A-2'!$D$7&lt;&gt;"",'様式 A-2'!$D$7,'様式 A-2'!$D$8))</f>
        <v/>
      </c>
      <c r="H51" s="44"/>
      <c r="I51" s="17" t="str">
        <f>IF('様式 A-2'!$AM$3="","",'様式 A-2'!$AM$3)</f>
        <v/>
      </c>
      <c r="J51" s="220" t="str">
        <f>IF(L51="","",'様式 WA-2（集計作業用）'!$C$7)</f>
        <v/>
      </c>
      <c r="K51" s="43" t="s">
        <v>665</v>
      </c>
      <c r="L51" s="25"/>
      <c r="M51" s="26"/>
      <c r="N51" s="25"/>
      <c r="O51" s="26"/>
      <c r="P51" s="160"/>
      <c r="Q51" s="121"/>
      <c r="R51" s="21"/>
      <c r="S51" s="160"/>
      <c r="T51" s="16"/>
      <c r="U51" s="17" t="str">
        <f>IF(T51="","",DATEDIF(T51,'様式 A-2'!$G$2,"Y"))</f>
        <v/>
      </c>
      <c r="V51" s="160"/>
      <c r="W51" s="160"/>
      <c r="X51" s="99"/>
      <c r="Y51" s="99"/>
      <c r="Z51" s="99"/>
      <c r="AA51" s="99"/>
      <c r="AB51" s="99"/>
      <c r="AC51" s="99"/>
      <c r="AD51" s="99"/>
      <c r="AE51" s="99"/>
      <c r="AF51" s="279"/>
      <c r="AG51" s="17">
        <f t="shared" si="0"/>
        <v>0</v>
      </c>
      <c r="AH51" s="45">
        <f t="shared" si="1"/>
        <v>0</v>
      </c>
      <c r="AI51" s="236">
        <f t="shared" si="2"/>
        <v>0</v>
      </c>
    </row>
    <row r="52" spans="1:35" ht="24" customHeight="1">
      <c r="A52" s="17" t="str">
        <f>IF('様式 A-2'!$AL$1="","",'様式 A-2'!$AL$1)</f>
        <v/>
      </c>
      <c r="B52" s="43"/>
      <c r="C52" s="44" t="str">
        <f t="shared" si="4"/>
        <v/>
      </c>
      <c r="D52" s="44" t="str">
        <f t="shared" si="3"/>
        <v/>
      </c>
      <c r="E52" s="17"/>
      <c r="F52" s="17" t="str">
        <f>IF('様式 A-2'!$AL$1="","",'様式 A-2'!$AL$1)</f>
        <v/>
      </c>
      <c r="G52" s="44" t="str">
        <f>IF(L52="","",IF('様式 A-2'!$D$7&lt;&gt;"",'様式 A-2'!$D$7,'様式 A-2'!$D$8))</f>
        <v/>
      </c>
      <c r="H52" s="44"/>
      <c r="I52" s="17" t="str">
        <f>IF('様式 A-2'!$AM$3="","",'様式 A-2'!$AM$3)</f>
        <v/>
      </c>
      <c r="J52" s="220" t="str">
        <f>IF(L52="","",'様式 WA-2（集計作業用）'!$C$7)</f>
        <v/>
      </c>
      <c r="K52" s="43" t="s">
        <v>666</v>
      </c>
      <c r="L52" s="25"/>
      <c r="M52" s="26"/>
      <c r="N52" s="25"/>
      <c r="O52" s="26"/>
      <c r="P52" s="160"/>
      <c r="Q52" s="121"/>
      <c r="R52" s="21"/>
      <c r="S52" s="160"/>
      <c r="T52" s="16"/>
      <c r="U52" s="17" t="str">
        <f>IF(T52="","",DATEDIF(T52,'様式 A-2'!$G$2,"Y"))</f>
        <v/>
      </c>
      <c r="V52" s="160"/>
      <c r="W52" s="160"/>
      <c r="X52" s="99"/>
      <c r="Y52" s="99"/>
      <c r="Z52" s="99"/>
      <c r="AA52" s="99"/>
      <c r="AB52" s="99"/>
      <c r="AC52" s="99"/>
      <c r="AD52" s="99"/>
      <c r="AE52" s="99"/>
      <c r="AF52" s="279"/>
      <c r="AG52" s="17">
        <f t="shared" si="0"/>
        <v>0</v>
      </c>
      <c r="AH52" s="45">
        <f t="shared" si="1"/>
        <v>0</v>
      </c>
      <c r="AI52" s="236">
        <f t="shared" si="2"/>
        <v>0</v>
      </c>
    </row>
    <row r="53" spans="1:35" ht="24" customHeight="1">
      <c r="A53" s="17" t="str">
        <f>IF('様式 A-2'!$AL$1="","",'様式 A-2'!$AL$1)</f>
        <v/>
      </c>
      <c r="B53" s="43"/>
      <c r="C53" s="44" t="str">
        <f t="shared" si="4"/>
        <v/>
      </c>
      <c r="D53" s="44" t="str">
        <f t="shared" si="3"/>
        <v/>
      </c>
      <c r="E53" s="17"/>
      <c r="F53" s="17" t="str">
        <f>IF('様式 A-2'!$AL$1="","",'様式 A-2'!$AL$1)</f>
        <v/>
      </c>
      <c r="G53" s="44" t="str">
        <f>IF(L53="","",IF('様式 A-2'!$D$7&lt;&gt;"",'様式 A-2'!$D$7,'様式 A-2'!$D$8))</f>
        <v/>
      </c>
      <c r="H53" s="44"/>
      <c r="I53" s="17" t="str">
        <f>IF('様式 A-2'!$AM$3="","",'様式 A-2'!$AM$3)</f>
        <v/>
      </c>
      <c r="J53" s="220" t="str">
        <f>IF(L53="","",'様式 WA-2（集計作業用）'!$C$7)</f>
        <v/>
      </c>
      <c r="K53" s="43" t="s">
        <v>667</v>
      </c>
      <c r="L53" s="25"/>
      <c r="M53" s="26"/>
      <c r="N53" s="25"/>
      <c r="O53" s="26"/>
      <c r="P53" s="160"/>
      <c r="Q53" s="121"/>
      <c r="R53" s="21"/>
      <c r="S53" s="160"/>
      <c r="T53" s="16"/>
      <c r="U53" s="17" t="str">
        <f>IF(T53="","",DATEDIF(T53,'様式 A-2'!$G$2,"Y"))</f>
        <v/>
      </c>
      <c r="V53" s="160"/>
      <c r="W53" s="160"/>
      <c r="X53" s="99"/>
      <c r="Y53" s="99"/>
      <c r="Z53" s="99"/>
      <c r="AA53" s="99"/>
      <c r="AB53" s="99"/>
      <c r="AC53" s="99"/>
      <c r="AD53" s="99"/>
      <c r="AE53" s="99"/>
      <c r="AF53" s="279"/>
      <c r="AG53" s="17">
        <f t="shared" si="0"/>
        <v>0</v>
      </c>
      <c r="AH53" s="45">
        <f t="shared" si="1"/>
        <v>0</v>
      </c>
      <c r="AI53" s="236">
        <f t="shared" si="2"/>
        <v>0</v>
      </c>
    </row>
    <row r="54" spans="1:35" ht="24" customHeight="1">
      <c r="A54" s="17" t="str">
        <f>IF('様式 A-2'!$AL$1="","",'様式 A-2'!$AL$1)</f>
        <v/>
      </c>
      <c r="B54" s="43"/>
      <c r="C54" s="44" t="str">
        <f t="shared" si="4"/>
        <v/>
      </c>
      <c r="D54" s="44" t="str">
        <f t="shared" si="3"/>
        <v/>
      </c>
      <c r="E54" s="17"/>
      <c r="F54" s="17" t="str">
        <f>IF('様式 A-2'!$AL$1="","",'様式 A-2'!$AL$1)</f>
        <v/>
      </c>
      <c r="G54" s="44" t="str">
        <f>IF(L54="","",IF('様式 A-2'!$D$7&lt;&gt;"",'様式 A-2'!$D$7,'様式 A-2'!$D$8))</f>
        <v/>
      </c>
      <c r="H54" s="44"/>
      <c r="I54" s="17" t="str">
        <f>IF('様式 A-2'!$AM$3="","",'様式 A-2'!$AM$3)</f>
        <v/>
      </c>
      <c r="J54" s="220" t="str">
        <f>IF(L54="","",'様式 WA-2（集計作業用）'!$C$7)</f>
        <v/>
      </c>
      <c r="K54" s="43" t="s">
        <v>668</v>
      </c>
      <c r="L54" s="25"/>
      <c r="M54" s="26"/>
      <c r="N54" s="25"/>
      <c r="O54" s="26"/>
      <c r="P54" s="160"/>
      <c r="Q54" s="121"/>
      <c r="R54" s="21"/>
      <c r="S54" s="160"/>
      <c r="T54" s="16"/>
      <c r="U54" s="17" t="str">
        <f>IF(T54="","",DATEDIF(T54,'様式 A-2'!$G$2,"Y"))</f>
        <v/>
      </c>
      <c r="V54" s="160"/>
      <c r="W54" s="160"/>
      <c r="X54" s="99"/>
      <c r="Y54" s="99"/>
      <c r="Z54" s="99"/>
      <c r="AA54" s="99"/>
      <c r="AB54" s="99"/>
      <c r="AC54" s="99"/>
      <c r="AD54" s="99"/>
      <c r="AE54" s="99"/>
      <c r="AF54" s="279"/>
      <c r="AG54" s="17">
        <f t="shared" si="0"/>
        <v>0</v>
      </c>
      <c r="AH54" s="45">
        <f t="shared" si="1"/>
        <v>0</v>
      </c>
      <c r="AI54" s="236">
        <f t="shared" si="2"/>
        <v>0</v>
      </c>
    </row>
    <row r="55" spans="1:35" ht="24" customHeight="1">
      <c r="A55" s="17" t="str">
        <f>IF('様式 A-2'!$AL$1="","",'様式 A-2'!$AL$1)</f>
        <v/>
      </c>
      <c r="B55" s="43"/>
      <c r="C55" s="44" t="str">
        <f t="shared" si="4"/>
        <v/>
      </c>
      <c r="D55" s="44" t="str">
        <f t="shared" si="3"/>
        <v/>
      </c>
      <c r="E55" s="17"/>
      <c r="F55" s="17" t="str">
        <f>IF('様式 A-2'!$AL$1="","",'様式 A-2'!$AL$1)</f>
        <v/>
      </c>
      <c r="G55" s="44" t="str">
        <f>IF(L55="","",IF('様式 A-2'!$D$7&lt;&gt;"",'様式 A-2'!$D$7,'様式 A-2'!$D$8))</f>
        <v/>
      </c>
      <c r="H55" s="44"/>
      <c r="I55" s="17" t="str">
        <f>IF('様式 A-2'!$AM$3="","",'様式 A-2'!$AM$3)</f>
        <v/>
      </c>
      <c r="J55" s="220" t="str">
        <f>IF(L55="","",'様式 WA-2（集計作業用）'!$C$7)</f>
        <v/>
      </c>
      <c r="K55" s="43" t="s">
        <v>669</v>
      </c>
      <c r="L55" s="25"/>
      <c r="M55" s="26"/>
      <c r="N55" s="25"/>
      <c r="O55" s="26"/>
      <c r="P55" s="160"/>
      <c r="Q55" s="121"/>
      <c r="R55" s="21"/>
      <c r="S55" s="160"/>
      <c r="T55" s="16"/>
      <c r="U55" s="17" t="str">
        <f>IF(T55="","",DATEDIF(T55,'様式 A-2'!$G$2,"Y"))</f>
        <v/>
      </c>
      <c r="V55" s="160"/>
      <c r="W55" s="160"/>
      <c r="X55" s="99"/>
      <c r="Y55" s="99"/>
      <c r="Z55" s="99"/>
      <c r="AA55" s="99"/>
      <c r="AB55" s="99"/>
      <c r="AC55" s="99"/>
      <c r="AD55" s="99"/>
      <c r="AE55" s="99"/>
      <c r="AF55" s="279"/>
      <c r="AG55" s="17">
        <f t="shared" si="0"/>
        <v>0</v>
      </c>
      <c r="AH55" s="45">
        <f t="shared" si="1"/>
        <v>0</v>
      </c>
      <c r="AI55" s="236">
        <f t="shared" si="2"/>
        <v>0</v>
      </c>
    </row>
    <row r="56" spans="1:35" ht="24" customHeight="1">
      <c r="A56" s="17" t="str">
        <f>IF('様式 A-2'!$AL$1="","",'様式 A-2'!$AL$1)</f>
        <v/>
      </c>
      <c r="B56" s="43"/>
      <c r="C56" s="44" t="str">
        <f t="shared" si="4"/>
        <v/>
      </c>
      <c r="D56" s="44" t="str">
        <f t="shared" si="3"/>
        <v/>
      </c>
      <c r="E56" s="17"/>
      <c r="F56" s="17" t="str">
        <f>IF('様式 A-2'!$AL$1="","",'様式 A-2'!$AL$1)</f>
        <v/>
      </c>
      <c r="G56" s="44" t="str">
        <f>IF(L56="","",IF('様式 A-2'!$D$7&lt;&gt;"",'様式 A-2'!$D$7,'様式 A-2'!$D$8))</f>
        <v/>
      </c>
      <c r="H56" s="44"/>
      <c r="I56" s="17" t="str">
        <f>IF('様式 A-2'!$AM$3="","",'様式 A-2'!$AM$3)</f>
        <v/>
      </c>
      <c r="J56" s="220" t="str">
        <f>IF(L56="","",'様式 WA-2（集計作業用）'!$C$7)</f>
        <v/>
      </c>
      <c r="K56" s="43" t="s">
        <v>670</v>
      </c>
      <c r="L56" s="25"/>
      <c r="M56" s="26"/>
      <c r="N56" s="25"/>
      <c r="O56" s="26"/>
      <c r="P56" s="160"/>
      <c r="Q56" s="121"/>
      <c r="R56" s="21"/>
      <c r="S56" s="160"/>
      <c r="T56" s="16"/>
      <c r="U56" s="17" t="str">
        <f>IF(T56="","",DATEDIF(T56,'様式 A-2'!$G$2,"Y"))</f>
        <v/>
      </c>
      <c r="V56" s="160"/>
      <c r="W56" s="160"/>
      <c r="X56" s="99"/>
      <c r="Y56" s="99"/>
      <c r="Z56" s="99"/>
      <c r="AA56" s="99"/>
      <c r="AB56" s="99"/>
      <c r="AC56" s="99"/>
      <c r="AD56" s="99"/>
      <c r="AE56" s="99"/>
      <c r="AF56" s="279"/>
      <c r="AG56" s="17">
        <f t="shared" si="0"/>
        <v>0</v>
      </c>
      <c r="AH56" s="45">
        <f t="shared" si="1"/>
        <v>0</v>
      </c>
      <c r="AI56" s="236">
        <f t="shared" si="2"/>
        <v>0</v>
      </c>
    </row>
    <row r="57" spans="1:35" ht="24" customHeight="1">
      <c r="A57" s="17" t="str">
        <f>IF('様式 A-2'!$AL$1="","",'様式 A-2'!$AL$1)</f>
        <v/>
      </c>
      <c r="B57" s="43"/>
      <c r="C57" s="44" t="str">
        <f t="shared" si="4"/>
        <v/>
      </c>
      <c r="D57" s="44" t="str">
        <f t="shared" si="3"/>
        <v/>
      </c>
      <c r="E57" s="17"/>
      <c r="F57" s="17" t="str">
        <f>IF('様式 A-2'!$AL$1="","",'様式 A-2'!$AL$1)</f>
        <v/>
      </c>
      <c r="G57" s="44" t="str">
        <f>IF(L57="","",IF('様式 A-2'!$D$7&lt;&gt;"",'様式 A-2'!$D$7,'様式 A-2'!$D$8))</f>
        <v/>
      </c>
      <c r="H57" s="44"/>
      <c r="I57" s="17" t="str">
        <f>IF('様式 A-2'!$AM$3="","",'様式 A-2'!$AM$3)</f>
        <v/>
      </c>
      <c r="J57" s="220" t="str">
        <f>IF(L57="","",'様式 WA-2（集計作業用）'!$C$7)</f>
        <v/>
      </c>
      <c r="K57" s="43" t="s">
        <v>671</v>
      </c>
      <c r="L57" s="25"/>
      <c r="M57" s="26"/>
      <c r="N57" s="25"/>
      <c r="O57" s="26"/>
      <c r="P57" s="160"/>
      <c r="Q57" s="121"/>
      <c r="R57" s="21"/>
      <c r="S57" s="160"/>
      <c r="T57" s="16"/>
      <c r="U57" s="17" t="str">
        <f>IF(T57="","",DATEDIF(T57,'様式 A-2'!$G$2,"Y"))</f>
        <v/>
      </c>
      <c r="V57" s="160"/>
      <c r="W57" s="160"/>
      <c r="X57" s="99"/>
      <c r="Y57" s="99"/>
      <c r="Z57" s="99"/>
      <c r="AA57" s="99"/>
      <c r="AB57" s="99"/>
      <c r="AC57" s="99"/>
      <c r="AD57" s="99"/>
      <c r="AE57" s="99"/>
      <c r="AF57" s="279"/>
      <c r="AG57" s="17">
        <f t="shared" si="0"/>
        <v>0</v>
      </c>
      <c r="AH57" s="45">
        <f t="shared" si="1"/>
        <v>0</v>
      </c>
      <c r="AI57" s="236">
        <f t="shared" si="2"/>
        <v>0</v>
      </c>
    </row>
    <row r="58" spans="1:35" ht="24" customHeight="1">
      <c r="A58" s="17" t="str">
        <f>IF('様式 A-2'!$AL$1="","",'様式 A-2'!$AL$1)</f>
        <v/>
      </c>
      <c r="B58" s="43"/>
      <c r="C58" s="44" t="str">
        <f t="shared" si="4"/>
        <v/>
      </c>
      <c r="D58" s="44" t="str">
        <f t="shared" si="3"/>
        <v/>
      </c>
      <c r="E58" s="17"/>
      <c r="F58" s="17" t="str">
        <f>IF('様式 A-2'!$AL$1="","",'様式 A-2'!$AL$1)</f>
        <v/>
      </c>
      <c r="G58" s="44" t="str">
        <f>IF(L58="","",IF('様式 A-2'!$D$7&lt;&gt;"",'様式 A-2'!$D$7,'様式 A-2'!$D$8))</f>
        <v/>
      </c>
      <c r="H58" s="44"/>
      <c r="I58" s="17" t="str">
        <f>IF('様式 A-2'!$AM$3="","",'様式 A-2'!$AM$3)</f>
        <v/>
      </c>
      <c r="J58" s="220" t="str">
        <f>IF(L58="","",'様式 WA-2（集計作業用）'!$C$7)</f>
        <v/>
      </c>
      <c r="K58" s="43" t="s">
        <v>672</v>
      </c>
      <c r="L58" s="25"/>
      <c r="M58" s="26"/>
      <c r="N58" s="25"/>
      <c r="O58" s="26"/>
      <c r="P58" s="160"/>
      <c r="Q58" s="121"/>
      <c r="R58" s="21"/>
      <c r="S58" s="160"/>
      <c r="T58" s="16"/>
      <c r="U58" s="17" t="str">
        <f>IF(T58="","",DATEDIF(T58,'様式 A-2'!$G$2,"Y"))</f>
        <v/>
      </c>
      <c r="V58" s="160"/>
      <c r="W58" s="160"/>
      <c r="X58" s="99"/>
      <c r="Y58" s="99"/>
      <c r="Z58" s="99"/>
      <c r="AA58" s="99"/>
      <c r="AB58" s="99"/>
      <c r="AC58" s="99"/>
      <c r="AD58" s="99"/>
      <c r="AE58" s="99"/>
      <c r="AF58" s="279"/>
      <c r="AG58" s="17">
        <f t="shared" si="0"/>
        <v>0</v>
      </c>
      <c r="AH58" s="45">
        <f t="shared" si="1"/>
        <v>0</v>
      </c>
      <c r="AI58" s="236">
        <f t="shared" si="2"/>
        <v>0</v>
      </c>
    </row>
    <row r="59" spans="1:35" ht="24" customHeight="1">
      <c r="A59" s="17" t="str">
        <f>IF('様式 A-2'!$AL$1="","",'様式 A-2'!$AL$1)</f>
        <v/>
      </c>
      <c r="B59" s="43"/>
      <c r="C59" s="44" t="str">
        <f t="shared" si="4"/>
        <v/>
      </c>
      <c r="D59" s="44" t="str">
        <f t="shared" si="3"/>
        <v/>
      </c>
      <c r="E59" s="17"/>
      <c r="F59" s="17" t="str">
        <f>IF('様式 A-2'!$AL$1="","",'様式 A-2'!$AL$1)</f>
        <v/>
      </c>
      <c r="G59" s="44" t="str">
        <f>IF(L59="","",IF('様式 A-2'!$D$7&lt;&gt;"",'様式 A-2'!$D$7,'様式 A-2'!$D$8))</f>
        <v/>
      </c>
      <c r="H59" s="44"/>
      <c r="I59" s="17" t="str">
        <f>IF('様式 A-2'!$AM$3="","",'様式 A-2'!$AM$3)</f>
        <v/>
      </c>
      <c r="J59" s="220" t="str">
        <f>IF(L59="","",'様式 WA-2（集計作業用）'!$C$7)</f>
        <v/>
      </c>
      <c r="K59" s="43" t="s">
        <v>673</v>
      </c>
      <c r="L59" s="25"/>
      <c r="M59" s="26"/>
      <c r="N59" s="25"/>
      <c r="O59" s="26"/>
      <c r="P59" s="160"/>
      <c r="Q59" s="121"/>
      <c r="R59" s="21"/>
      <c r="S59" s="160"/>
      <c r="T59" s="16"/>
      <c r="U59" s="17" t="str">
        <f>IF(T59="","",DATEDIF(T59,'様式 A-2'!$G$2,"Y"))</f>
        <v/>
      </c>
      <c r="V59" s="160"/>
      <c r="W59" s="160"/>
      <c r="X59" s="99"/>
      <c r="Y59" s="99"/>
      <c r="Z59" s="99"/>
      <c r="AA59" s="99"/>
      <c r="AB59" s="99"/>
      <c r="AC59" s="99"/>
      <c r="AD59" s="99"/>
      <c r="AE59" s="99"/>
      <c r="AF59" s="279"/>
      <c r="AG59" s="17">
        <f t="shared" si="0"/>
        <v>0</v>
      </c>
      <c r="AH59" s="45">
        <f t="shared" si="1"/>
        <v>0</v>
      </c>
      <c r="AI59" s="236">
        <f t="shared" si="2"/>
        <v>0</v>
      </c>
    </row>
    <row r="60" spans="1:35" ht="24" customHeight="1">
      <c r="A60" s="17" t="str">
        <f>IF('様式 A-2'!$AL$1="","",'様式 A-2'!$AL$1)</f>
        <v/>
      </c>
      <c r="B60" s="43"/>
      <c r="C60" s="44" t="str">
        <f t="shared" si="4"/>
        <v/>
      </c>
      <c r="D60" s="44" t="str">
        <f t="shared" si="3"/>
        <v/>
      </c>
      <c r="E60" s="17"/>
      <c r="F60" s="17" t="str">
        <f>IF('様式 A-2'!$AL$1="","",'様式 A-2'!$AL$1)</f>
        <v/>
      </c>
      <c r="G60" s="44" t="str">
        <f>IF(L60="","",IF('様式 A-2'!$D$7&lt;&gt;"",'様式 A-2'!$D$7,'様式 A-2'!$D$8))</f>
        <v/>
      </c>
      <c r="H60" s="44"/>
      <c r="I60" s="17" t="str">
        <f>IF('様式 A-2'!$AM$3="","",'様式 A-2'!$AM$3)</f>
        <v/>
      </c>
      <c r="J60" s="220" t="str">
        <f>IF(L60="","",'様式 WA-2（集計作業用）'!$C$7)</f>
        <v/>
      </c>
      <c r="K60" s="43" t="s">
        <v>674</v>
      </c>
      <c r="L60" s="25"/>
      <c r="M60" s="26"/>
      <c r="N60" s="25"/>
      <c r="O60" s="26"/>
      <c r="P60" s="160"/>
      <c r="Q60" s="121"/>
      <c r="R60" s="21"/>
      <c r="S60" s="160"/>
      <c r="T60" s="16"/>
      <c r="U60" s="17" t="str">
        <f>IF(T60="","",DATEDIF(T60,'様式 A-2'!$G$2,"Y"))</f>
        <v/>
      </c>
      <c r="V60" s="160"/>
      <c r="W60" s="160"/>
      <c r="X60" s="99"/>
      <c r="Y60" s="99"/>
      <c r="Z60" s="99"/>
      <c r="AA60" s="99"/>
      <c r="AB60" s="99"/>
      <c r="AC60" s="99"/>
      <c r="AD60" s="99"/>
      <c r="AE60" s="99"/>
      <c r="AF60" s="279"/>
      <c r="AG60" s="17">
        <f t="shared" si="0"/>
        <v>0</v>
      </c>
      <c r="AH60" s="45">
        <f t="shared" si="1"/>
        <v>0</v>
      </c>
      <c r="AI60" s="236">
        <f t="shared" si="2"/>
        <v>0</v>
      </c>
    </row>
    <row r="61" spans="1:35" ht="24" customHeight="1">
      <c r="A61" s="17" t="str">
        <f>IF('様式 A-2'!$AL$1="","",'様式 A-2'!$AL$1)</f>
        <v/>
      </c>
      <c r="B61" s="43"/>
      <c r="C61" s="44" t="str">
        <f t="shared" si="4"/>
        <v/>
      </c>
      <c r="D61" s="44" t="str">
        <f t="shared" si="3"/>
        <v/>
      </c>
      <c r="E61" s="17"/>
      <c r="F61" s="17" t="str">
        <f>IF('様式 A-2'!$AL$1="","",'様式 A-2'!$AL$1)</f>
        <v/>
      </c>
      <c r="G61" s="44" t="str">
        <f>IF(L61="","",IF('様式 A-2'!$D$7&lt;&gt;"",'様式 A-2'!$D$7,'様式 A-2'!$D$8))</f>
        <v/>
      </c>
      <c r="H61" s="44"/>
      <c r="I61" s="17" t="str">
        <f>IF('様式 A-2'!$AM$3="","",'様式 A-2'!$AM$3)</f>
        <v/>
      </c>
      <c r="J61" s="220" t="str">
        <f>IF(L61="","",'様式 WA-2（集計作業用）'!$C$7)</f>
        <v/>
      </c>
      <c r="K61" s="43" t="s">
        <v>675</v>
      </c>
      <c r="L61" s="25"/>
      <c r="M61" s="26"/>
      <c r="N61" s="25"/>
      <c r="O61" s="26"/>
      <c r="P61" s="160"/>
      <c r="Q61" s="121"/>
      <c r="R61" s="21"/>
      <c r="S61" s="160"/>
      <c r="T61" s="16"/>
      <c r="U61" s="17" t="str">
        <f>IF(T61="","",DATEDIF(T61,'様式 A-2'!$G$2,"Y"))</f>
        <v/>
      </c>
      <c r="V61" s="160"/>
      <c r="W61" s="160"/>
      <c r="X61" s="99"/>
      <c r="Y61" s="99"/>
      <c r="Z61" s="99"/>
      <c r="AA61" s="99"/>
      <c r="AB61" s="99"/>
      <c r="AC61" s="99"/>
      <c r="AD61" s="99"/>
      <c r="AE61" s="99"/>
      <c r="AF61" s="279"/>
      <c r="AG61" s="17">
        <f t="shared" si="0"/>
        <v>0</v>
      </c>
      <c r="AH61" s="45">
        <f t="shared" si="1"/>
        <v>0</v>
      </c>
      <c r="AI61" s="236">
        <f t="shared" si="2"/>
        <v>0</v>
      </c>
    </row>
    <row r="62" spans="1:35" ht="24" customHeight="1">
      <c r="A62" s="17" t="str">
        <f>IF('様式 A-2'!$AL$1="","",'様式 A-2'!$AL$1)</f>
        <v/>
      </c>
      <c r="B62" s="43"/>
      <c r="C62" s="44" t="str">
        <f t="shared" si="4"/>
        <v/>
      </c>
      <c r="D62" s="44" t="str">
        <f t="shared" si="3"/>
        <v/>
      </c>
      <c r="E62" s="17"/>
      <c r="F62" s="17" t="str">
        <f>IF('様式 A-2'!$AL$1="","",'様式 A-2'!$AL$1)</f>
        <v/>
      </c>
      <c r="G62" s="44" t="str">
        <f>IF(L62="","",IF('様式 A-2'!$D$7&lt;&gt;"",'様式 A-2'!$D$7,'様式 A-2'!$D$8))</f>
        <v/>
      </c>
      <c r="H62" s="44"/>
      <c r="I62" s="17" t="str">
        <f>IF('様式 A-2'!$AM$3="","",'様式 A-2'!$AM$3)</f>
        <v/>
      </c>
      <c r="J62" s="220" t="str">
        <f>IF(L62="","",'様式 WA-2（集計作業用）'!$C$7)</f>
        <v/>
      </c>
      <c r="K62" s="43" t="s">
        <v>676</v>
      </c>
      <c r="L62" s="25"/>
      <c r="M62" s="26"/>
      <c r="N62" s="25"/>
      <c r="O62" s="26"/>
      <c r="P62" s="160"/>
      <c r="Q62" s="121"/>
      <c r="R62" s="21"/>
      <c r="S62" s="160"/>
      <c r="T62" s="16"/>
      <c r="U62" s="17" t="str">
        <f>IF(T62="","",DATEDIF(T62,'様式 A-2'!$G$2,"Y"))</f>
        <v/>
      </c>
      <c r="V62" s="160"/>
      <c r="W62" s="160"/>
      <c r="X62" s="99"/>
      <c r="Y62" s="99"/>
      <c r="Z62" s="99"/>
      <c r="AA62" s="99"/>
      <c r="AB62" s="99"/>
      <c r="AC62" s="99"/>
      <c r="AD62" s="99"/>
      <c r="AE62" s="99"/>
      <c r="AF62" s="279"/>
      <c r="AG62" s="17">
        <f t="shared" si="0"/>
        <v>0</v>
      </c>
      <c r="AH62" s="45">
        <f t="shared" si="1"/>
        <v>0</v>
      </c>
      <c r="AI62" s="236">
        <f t="shared" si="2"/>
        <v>0</v>
      </c>
    </row>
    <row r="63" spans="1:35" ht="24" customHeight="1">
      <c r="A63" s="17" t="str">
        <f>IF('様式 A-2'!$AL$1="","",'様式 A-2'!$AL$1)</f>
        <v/>
      </c>
      <c r="B63" s="43"/>
      <c r="C63" s="44" t="str">
        <f t="shared" si="4"/>
        <v/>
      </c>
      <c r="D63" s="44" t="str">
        <f t="shared" si="3"/>
        <v/>
      </c>
      <c r="E63" s="17"/>
      <c r="F63" s="17" t="str">
        <f>IF('様式 A-2'!$AL$1="","",'様式 A-2'!$AL$1)</f>
        <v/>
      </c>
      <c r="G63" s="44" t="str">
        <f>IF(L63="","",IF('様式 A-2'!$D$7&lt;&gt;"",'様式 A-2'!$D$7,'様式 A-2'!$D$8))</f>
        <v/>
      </c>
      <c r="H63" s="44"/>
      <c r="I63" s="17" t="str">
        <f>IF('様式 A-2'!$AM$3="","",'様式 A-2'!$AM$3)</f>
        <v/>
      </c>
      <c r="J63" s="220" t="str">
        <f>IF(L63="","",'様式 WA-2（集計作業用）'!$C$7)</f>
        <v/>
      </c>
      <c r="K63" s="43" t="s">
        <v>677</v>
      </c>
      <c r="L63" s="25"/>
      <c r="M63" s="26"/>
      <c r="N63" s="25"/>
      <c r="O63" s="26"/>
      <c r="P63" s="160"/>
      <c r="Q63" s="121"/>
      <c r="R63" s="21"/>
      <c r="S63" s="160"/>
      <c r="T63" s="16"/>
      <c r="U63" s="17" t="str">
        <f>IF(T63="","",DATEDIF(T63,'様式 A-2'!$G$2,"Y"))</f>
        <v/>
      </c>
      <c r="V63" s="160"/>
      <c r="W63" s="160"/>
      <c r="X63" s="99"/>
      <c r="Y63" s="99"/>
      <c r="Z63" s="99"/>
      <c r="AA63" s="99"/>
      <c r="AB63" s="99"/>
      <c r="AC63" s="99"/>
      <c r="AD63" s="99"/>
      <c r="AE63" s="99"/>
      <c r="AF63" s="279"/>
      <c r="AG63" s="17">
        <f t="shared" si="0"/>
        <v>0</v>
      </c>
      <c r="AH63" s="45">
        <f t="shared" si="1"/>
        <v>0</v>
      </c>
      <c r="AI63" s="236">
        <f t="shared" si="2"/>
        <v>0</v>
      </c>
    </row>
    <row r="64" spans="1:35" ht="24" customHeight="1">
      <c r="A64" s="17" t="str">
        <f>IF('様式 A-2'!$AL$1="","",'様式 A-2'!$AL$1)</f>
        <v/>
      </c>
      <c r="B64" s="43"/>
      <c r="C64" s="44" t="str">
        <f t="shared" si="4"/>
        <v/>
      </c>
      <c r="D64" s="44" t="str">
        <f t="shared" si="3"/>
        <v/>
      </c>
      <c r="E64" s="17"/>
      <c r="F64" s="17" t="str">
        <f>IF('様式 A-2'!$AL$1="","",'様式 A-2'!$AL$1)</f>
        <v/>
      </c>
      <c r="G64" s="44" t="str">
        <f>IF(L64="","",IF('様式 A-2'!$D$7&lt;&gt;"",'様式 A-2'!$D$7,'様式 A-2'!$D$8))</f>
        <v/>
      </c>
      <c r="H64" s="44"/>
      <c r="I64" s="17" t="str">
        <f>IF('様式 A-2'!$AM$3="","",'様式 A-2'!$AM$3)</f>
        <v/>
      </c>
      <c r="J64" s="220" t="str">
        <f>IF(L64="","",'様式 WA-2（集計作業用）'!$C$7)</f>
        <v/>
      </c>
      <c r="K64" s="43" t="s">
        <v>678</v>
      </c>
      <c r="L64" s="25"/>
      <c r="M64" s="26"/>
      <c r="N64" s="25"/>
      <c r="O64" s="26"/>
      <c r="P64" s="160"/>
      <c r="Q64" s="121"/>
      <c r="R64" s="21"/>
      <c r="S64" s="160"/>
      <c r="T64" s="16"/>
      <c r="U64" s="17" t="str">
        <f>IF(T64="","",DATEDIF(T64,'様式 A-2'!$G$2,"Y"))</f>
        <v/>
      </c>
      <c r="V64" s="160"/>
      <c r="W64" s="160"/>
      <c r="X64" s="99"/>
      <c r="Y64" s="99"/>
      <c r="Z64" s="99"/>
      <c r="AA64" s="99"/>
      <c r="AB64" s="99"/>
      <c r="AC64" s="99"/>
      <c r="AD64" s="99"/>
      <c r="AE64" s="99"/>
      <c r="AF64" s="279"/>
      <c r="AG64" s="17">
        <f t="shared" si="0"/>
        <v>0</v>
      </c>
      <c r="AH64" s="45">
        <f t="shared" si="1"/>
        <v>0</v>
      </c>
      <c r="AI64" s="236">
        <f t="shared" si="2"/>
        <v>0</v>
      </c>
    </row>
    <row r="65" spans="1:35" ht="24" customHeight="1">
      <c r="A65" s="17" t="str">
        <f>IF('様式 A-2'!$AL$1="","",'様式 A-2'!$AL$1)</f>
        <v/>
      </c>
      <c r="B65" s="43"/>
      <c r="C65" s="44" t="str">
        <f t="shared" si="4"/>
        <v/>
      </c>
      <c r="D65" s="44" t="str">
        <f t="shared" si="3"/>
        <v/>
      </c>
      <c r="E65" s="17"/>
      <c r="F65" s="17" t="str">
        <f>IF('様式 A-2'!$AL$1="","",'様式 A-2'!$AL$1)</f>
        <v/>
      </c>
      <c r="G65" s="44" t="str">
        <f>IF(L65="","",IF('様式 A-2'!$D$7&lt;&gt;"",'様式 A-2'!$D$7,'様式 A-2'!$D$8))</f>
        <v/>
      </c>
      <c r="H65" s="44"/>
      <c r="I65" s="17" t="str">
        <f>IF('様式 A-2'!$AM$3="","",'様式 A-2'!$AM$3)</f>
        <v/>
      </c>
      <c r="J65" s="220" t="str">
        <f>IF(L65="","",'様式 WA-2（集計作業用）'!$C$7)</f>
        <v/>
      </c>
      <c r="K65" s="43" t="s">
        <v>679</v>
      </c>
      <c r="L65" s="25"/>
      <c r="M65" s="26"/>
      <c r="N65" s="25"/>
      <c r="O65" s="26"/>
      <c r="P65" s="160"/>
      <c r="Q65" s="121"/>
      <c r="R65" s="21"/>
      <c r="S65" s="160"/>
      <c r="T65" s="16"/>
      <c r="U65" s="17" t="str">
        <f>IF(T65="","",DATEDIF(T65,'様式 A-2'!$G$2,"Y"))</f>
        <v/>
      </c>
      <c r="V65" s="160"/>
      <c r="W65" s="160"/>
      <c r="X65" s="99"/>
      <c r="Y65" s="99"/>
      <c r="Z65" s="99"/>
      <c r="AA65" s="99"/>
      <c r="AB65" s="99"/>
      <c r="AC65" s="99"/>
      <c r="AD65" s="99"/>
      <c r="AE65" s="99"/>
      <c r="AF65" s="279"/>
      <c r="AG65" s="17">
        <f t="shared" si="0"/>
        <v>0</v>
      </c>
      <c r="AH65" s="45">
        <f t="shared" si="1"/>
        <v>0</v>
      </c>
      <c r="AI65" s="236">
        <f t="shared" si="2"/>
        <v>0</v>
      </c>
    </row>
    <row r="66" spans="1:35" ht="24" customHeight="1">
      <c r="A66" s="17" t="str">
        <f>IF('様式 A-2'!$AL$1="","",'様式 A-2'!$AL$1)</f>
        <v/>
      </c>
      <c r="B66" s="43"/>
      <c r="C66" s="44" t="str">
        <f t="shared" si="4"/>
        <v/>
      </c>
      <c r="D66" s="44" t="str">
        <f t="shared" si="3"/>
        <v/>
      </c>
      <c r="E66" s="17"/>
      <c r="F66" s="17" t="str">
        <f>IF('様式 A-2'!$AL$1="","",'様式 A-2'!$AL$1)</f>
        <v/>
      </c>
      <c r="G66" s="44" t="str">
        <f>IF(L66="","",IF('様式 A-2'!$D$7&lt;&gt;"",'様式 A-2'!$D$7,'様式 A-2'!$D$8))</f>
        <v/>
      </c>
      <c r="H66" s="44"/>
      <c r="I66" s="17" t="str">
        <f>IF('様式 A-2'!$AM$3="","",'様式 A-2'!$AM$3)</f>
        <v/>
      </c>
      <c r="J66" s="220" t="str">
        <f>IF(L66="","",'様式 WA-2（集計作業用）'!$C$7)</f>
        <v/>
      </c>
      <c r="K66" s="43" t="s">
        <v>680</v>
      </c>
      <c r="L66" s="25"/>
      <c r="M66" s="26"/>
      <c r="N66" s="25"/>
      <c r="O66" s="26"/>
      <c r="P66" s="160"/>
      <c r="Q66" s="121"/>
      <c r="R66" s="21"/>
      <c r="S66" s="160"/>
      <c r="T66" s="16"/>
      <c r="U66" s="17" t="str">
        <f>IF(T66="","",DATEDIF(T66,'様式 A-2'!$G$2,"Y"))</f>
        <v/>
      </c>
      <c r="V66" s="160"/>
      <c r="W66" s="160"/>
      <c r="X66" s="99"/>
      <c r="Y66" s="99"/>
      <c r="Z66" s="99"/>
      <c r="AA66" s="99"/>
      <c r="AB66" s="99"/>
      <c r="AC66" s="99"/>
      <c r="AD66" s="99"/>
      <c r="AE66" s="99"/>
      <c r="AF66" s="279"/>
      <c r="AG66" s="17">
        <f t="shared" si="0"/>
        <v>0</v>
      </c>
      <c r="AH66" s="45">
        <f t="shared" si="1"/>
        <v>0</v>
      </c>
      <c r="AI66" s="236">
        <f t="shared" si="2"/>
        <v>0</v>
      </c>
    </row>
    <row r="67" spans="1:35" ht="24" customHeight="1">
      <c r="A67" s="17" t="str">
        <f>IF('様式 A-2'!$AL$1="","",'様式 A-2'!$AL$1)</f>
        <v/>
      </c>
      <c r="B67" s="43"/>
      <c r="C67" s="44" t="str">
        <f t="shared" si="4"/>
        <v/>
      </c>
      <c r="D67" s="44" t="str">
        <f t="shared" si="3"/>
        <v/>
      </c>
      <c r="E67" s="17"/>
      <c r="F67" s="17" t="str">
        <f>IF('様式 A-2'!$AL$1="","",'様式 A-2'!$AL$1)</f>
        <v/>
      </c>
      <c r="G67" s="44" t="str">
        <f>IF(L67="","",IF('様式 A-2'!$D$7&lt;&gt;"",'様式 A-2'!$D$7,'様式 A-2'!$D$8))</f>
        <v/>
      </c>
      <c r="H67" s="44"/>
      <c r="I67" s="17" t="str">
        <f>IF('様式 A-2'!$AM$3="","",'様式 A-2'!$AM$3)</f>
        <v/>
      </c>
      <c r="J67" s="220" t="str">
        <f>IF(L67="","",'様式 WA-2（集計作業用）'!$C$7)</f>
        <v/>
      </c>
      <c r="K67" s="43" t="s">
        <v>681</v>
      </c>
      <c r="L67" s="25"/>
      <c r="M67" s="26"/>
      <c r="N67" s="25"/>
      <c r="O67" s="26"/>
      <c r="P67" s="160"/>
      <c r="Q67" s="121"/>
      <c r="R67" s="21"/>
      <c r="S67" s="160"/>
      <c r="T67" s="16"/>
      <c r="U67" s="17" t="str">
        <f>IF(T67="","",DATEDIF(T67,'様式 A-2'!$G$2,"Y"))</f>
        <v/>
      </c>
      <c r="V67" s="160"/>
      <c r="W67" s="160"/>
      <c r="X67" s="99"/>
      <c r="Y67" s="99"/>
      <c r="Z67" s="99"/>
      <c r="AA67" s="99"/>
      <c r="AB67" s="99"/>
      <c r="AC67" s="99"/>
      <c r="AD67" s="99"/>
      <c r="AE67" s="99"/>
      <c r="AF67" s="279"/>
      <c r="AG67" s="17">
        <f t="shared" si="0"/>
        <v>0</v>
      </c>
      <c r="AH67" s="45">
        <f t="shared" si="1"/>
        <v>0</v>
      </c>
      <c r="AI67" s="236">
        <f t="shared" si="2"/>
        <v>0</v>
      </c>
    </row>
    <row r="68" spans="1:35" ht="24" customHeight="1">
      <c r="A68" s="17" t="str">
        <f>IF('様式 A-2'!$AL$1="","",'様式 A-2'!$AL$1)</f>
        <v/>
      </c>
      <c r="B68" s="43"/>
      <c r="C68" s="44" t="str">
        <f t="shared" si="4"/>
        <v/>
      </c>
      <c r="D68" s="44" t="str">
        <f t="shared" si="3"/>
        <v/>
      </c>
      <c r="E68" s="17"/>
      <c r="F68" s="17" t="str">
        <f>IF('様式 A-2'!$AL$1="","",'様式 A-2'!$AL$1)</f>
        <v/>
      </c>
      <c r="G68" s="44" t="str">
        <f>IF(L68="","",IF('様式 A-2'!$D$7&lt;&gt;"",'様式 A-2'!$D$7,'様式 A-2'!$D$8))</f>
        <v/>
      </c>
      <c r="H68" s="44"/>
      <c r="I68" s="17" t="str">
        <f>IF('様式 A-2'!$AM$3="","",'様式 A-2'!$AM$3)</f>
        <v/>
      </c>
      <c r="J68" s="220" t="str">
        <f>IF(L68="","",'様式 WA-2（集計作業用）'!$C$7)</f>
        <v/>
      </c>
      <c r="K68" s="43" t="s">
        <v>682</v>
      </c>
      <c r="L68" s="25"/>
      <c r="M68" s="26"/>
      <c r="N68" s="25"/>
      <c r="O68" s="26"/>
      <c r="P68" s="160"/>
      <c r="Q68" s="121"/>
      <c r="R68" s="21"/>
      <c r="S68" s="160"/>
      <c r="T68" s="16"/>
      <c r="U68" s="17" t="str">
        <f>IF(T68="","",DATEDIF(T68,'様式 A-2'!$G$2,"Y"))</f>
        <v/>
      </c>
      <c r="V68" s="160"/>
      <c r="W68" s="160"/>
      <c r="X68" s="99"/>
      <c r="Y68" s="99"/>
      <c r="Z68" s="99"/>
      <c r="AA68" s="99"/>
      <c r="AB68" s="99"/>
      <c r="AC68" s="99"/>
      <c r="AD68" s="99"/>
      <c r="AE68" s="99"/>
      <c r="AF68" s="279"/>
      <c r="AG68" s="17">
        <f t="shared" si="0"/>
        <v>0</v>
      </c>
      <c r="AH68" s="45">
        <f t="shared" si="1"/>
        <v>0</v>
      </c>
      <c r="AI68" s="236">
        <f t="shared" si="2"/>
        <v>0</v>
      </c>
    </row>
    <row r="69" spans="1:35" ht="24" customHeight="1">
      <c r="A69" s="17" t="str">
        <f>IF('様式 A-2'!$AL$1="","",'様式 A-2'!$AL$1)</f>
        <v/>
      </c>
      <c r="B69" s="43"/>
      <c r="C69" s="44" t="str">
        <f t="shared" si="4"/>
        <v/>
      </c>
      <c r="D69" s="44" t="str">
        <f t="shared" si="3"/>
        <v/>
      </c>
      <c r="E69" s="17"/>
      <c r="F69" s="17" t="str">
        <f>IF('様式 A-2'!$AL$1="","",'様式 A-2'!$AL$1)</f>
        <v/>
      </c>
      <c r="G69" s="44" t="str">
        <f>IF(L69="","",IF('様式 A-2'!$D$7&lt;&gt;"",'様式 A-2'!$D$7,'様式 A-2'!$D$8))</f>
        <v/>
      </c>
      <c r="H69" s="44"/>
      <c r="I69" s="17" t="str">
        <f>IF('様式 A-2'!$AM$3="","",'様式 A-2'!$AM$3)</f>
        <v/>
      </c>
      <c r="J69" s="220" t="str">
        <f>IF(L69="","",'様式 WA-2（集計作業用）'!$C$7)</f>
        <v/>
      </c>
      <c r="K69" s="43" t="s">
        <v>683</v>
      </c>
      <c r="L69" s="25"/>
      <c r="M69" s="26"/>
      <c r="N69" s="25"/>
      <c r="O69" s="26"/>
      <c r="P69" s="160"/>
      <c r="Q69" s="121"/>
      <c r="R69" s="21"/>
      <c r="S69" s="160"/>
      <c r="T69" s="16"/>
      <c r="U69" s="17" t="str">
        <f>IF(T69="","",DATEDIF(T69,'様式 A-2'!$G$2,"Y"))</f>
        <v/>
      </c>
      <c r="V69" s="160"/>
      <c r="W69" s="160"/>
      <c r="X69" s="99"/>
      <c r="Y69" s="99"/>
      <c r="Z69" s="99"/>
      <c r="AA69" s="99"/>
      <c r="AB69" s="99"/>
      <c r="AC69" s="99"/>
      <c r="AD69" s="99"/>
      <c r="AE69" s="99"/>
      <c r="AF69" s="279"/>
      <c r="AG69" s="17">
        <f t="shared" si="0"/>
        <v>0</v>
      </c>
      <c r="AH69" s="45">
        <f t="shared" si="1"/>
        <v>0</v>
      </c>
      <c r="AI69" s="236">
        <f t="shared" si="2"/>
        <v>0</v>
      </c>
    </row>
    <row r="70" spans="1:35" ht="24" customHeight="1">
      <c r="A70" s="17" t="str">
        <f>IF('様式 A-2'!$AL$1="","",'様式 A-2'!$AL$1)</f>
        <v/>
      </c>
      <c r="B70" s="43"/>
      <c r="C70" s="44" t="str">
        <f t="shared" si="4"/>
        <v/>
      </c>
      <c r="D70" s="44" t="str">
        <f t="shared" si="3"/>
        <v/>
      </c>
      <c r="E70" s="17"/>
      <c r="F70" s="17" t="str">
        <f>IF('様式 A-2'!$AL$1="","",'様式 A-2'!$AL$1)</f>
        <v/>
      </c>
      <c r="G70" s="44" t="str">
        <f>IF(L70="","",IF('様式 A-2'!$D$7&lt;&gt;"",'様式 A-2'!$D$7,'様式 A-2'!$D$8))</f>
        <v/>
      </c>
      <c r="H70" s="44"/>
      <c r="I70" s="17" t="str">
        <f>IF('様式 A-2'!$AM$3="","",'様式 A-2'!$AM$3)</f>
        <v/>
      </c>
      <c r="J70" s="220" t="str">
        <f>IF(L70="","",'様式 WA-2（集計作業用）'!$C$7)</f>
        <v/>
      </c>
      <c r="K70" s="43" t="s">
        <v>684</v>
      </c>
      <c r="L70" s="25"/>
      <c r="M70" s="26"/>
      <c r="N70" s="25"/>
      <c r="O70" s="26"/>
      <c r="P70" s="160"/>
      <c r="Q70" s="121"/>
      <c r="R70" s="21"/>
      <c r="S70" s="160"/>
      <c r="T70" s="16"/>
      <c r="U70" s="17" t="str">
        <f>IF(T70="","",DATEDIF(T70,'様式 A-2'!$G$2,"Y"))</f>
        <v/>
      </c>
      <c r="V70" s="160"/>
      <c r="W70" s="160"/>
      <c r="X70" s="99"/>
      <c r="Y70" s="99"/>
      <c r="Z70" s="99"/>
      <c r="AA70" s="99"/>
      <c r="AB70" s="99"/>
      <c r="AC70" s="99"/>
      <c r="AD70" s="99"/>
      <c r="AE70" s="99"/>
      <c r="AF70" s="279"/>
      <c r="AG70" s="17">
        <f t="shared" si="0"/>
        <v>0</v>
      </c>
      <c r="AH70" s="45">
        <f t="shared" si="1"/>
        <v>0</v>
      </c>
      <c r="AI70" s="236">
        <f t="shared" si="2"/>
        <v>0</v>
      </c>
    </row>
    <row r="71" spans="1:35" ht="24" customHeight="1">
      <c r="A71" s="17" t="str">
        <f>IF('様式 A-2'!$AL$1="","",'様式 A-2'!$AL$1)</f>
        <v/>
      </c>
      <c r="B71" s="43"/>
      <c r="C71" s="44" t="str">
        <f t="shared" si="4"/>
        <v/>
      </c>
      <c r="D71" s="44" t="str">
        <f t="shared" si="3"/>
        <v/>
      </c>
      <c r="E71" s="17"/>
      <c r="F71" s="17" t="str">
        <f>IF('様式 A-2'!$AL$1="","",'様式 A-2'!$AL$1)</f>
        <v/>
      </c>
      <c r="G71" s="44" t="str">
        <f>IF(L71="","",IF('様式 A-2'!$D$7&lt;&gt;"",'様式 A-2'!$D$7,'様式 A-2'!$D$8))</f>
        <v/>
      </c>
      <c r="H71" s="44"/>
      <c r="I71" s="17" t="str">
        <f>IF('様式 A-2'!$AM$3="","",'様式 A-2'!$AM$3)</f>
        <v/>
      </c>
      <c r="J71" s="220" t="str">
        <f>IF(L71="","",'様式 WA-2（集計作業用）'!$C$7)</f>
        <v/>
      </c>
      <c r="K71" s="43" t="s">
        <v>685</v>
      </c>
      <c r="L71" s="25"/>
      <c r="M71" s="26"/>
      <c r="N71" s="25"/>
      <c r="O71" s="26"/>
      <c r="P71" s="160"/>
      <c r="Q71" s="121"/>
      <c r="R71" s="21"/>
      <c r="S71" s="160"/>
      <c r="T71" s="16"/>
      <c r="U71" s="17" t="str">
        <f>IF(T71="","",DATEDIF(T71,'様式 A-2'!$G$2,"Y"))</f>
        <v/>
      </c>
      <c r="V71" s="160"/>
      <c r="W71" s="160"/>
      <c r="X71" s="99"/>
      <c r="Y71" s="99"/>
      <c r="Z71" s="99"/>
      <c r="AA71" s="99"/>
      <c r="AB71" s="99"/>
      <c r="AC71" s="99"/>
      <c r="AD71" s="99"/>
      <c r="AE71" s="99"/>
      <c r="AF71" s="279"/>
      <c r="AG71" s="17">
        <f t="shared" si="0"/>
        <v>0</v>
      </c>
      <c r="AH71" s="45">
        <f t="shared" si="1"/>
        <v>0</v>
      </c>
      <c r="AI71" s="236">
        <f t="shared" si="2"/>
        <v>0</v>
      </c>
    </row>
    <row r="72" spans="1:35" ht="24" customHeight="1">
      <c r="A72" s="17" t="str">
        <f>IF('様式 A-2'!$AL$1="","",'様式 A-2'!$AL$1)</f>
        <v/>
      </c>
      <c r="B72" s="43"/>
      <c r="C72" s="44" t="str">
        <f t="shared" si="4"/>
        <v/>
      </c>
      <c r="D72" s="44" t="str">
        <f t="shared" si="3"/>
        <v/>
      </c>
      <c r="E72" s="17"/>
      <c r="F72" s="17" t="str">
        <f>IF('様式 A-2'!$AL$1="","",'様式 A-2'!$AL$1)</f>
        <v/>
      </c>
      <c r="G72" s="44" t="str">
        <f>IF(L72="","",IF('様式 A-2'!$D$7&lt;&gt;"",'様式 A-2'!$D$7,'様式 A-2'!$D$8))</f>
        <v/>
      </c>
      <c r="H72" s="44"/>
      <c r="I72" s="17" t="str">
        <f>IF('様式 A-2'!$AM$3="","",'様式 A-2'!$AM$3)</f>
        <v/>
      </c>
      <c r="J72" s="220" t="str">
        <f>IF(L72="","",'様式 WA-2（集計作業用）'!$C$7)</f>
        <v/>
      </c>
      <c r="K72" s="43" t="s">
        <v>686</v>
      </c>
      <c r="L72" s="25"/>
      <c r="M72" s="26"/>
      <c r="N72" s="25"/>
      <c r="O72" s="26"/>
      <c r="P72" s="160"/>
      <c r="Q72" s="121"/>
      <c r="R72" s="21"/>
      <c r="S72" s="160"/>
      <c r="T72" s="16"/>
      <c r="U72" s="17" t="str">
        <f>IF(T72="","",DATEDIF(T72,'様式 A-2'!$G$2,"Y"))</f>
        <v/>
      </c>
      <c r="V72" s="160"/>
      <c r="W72" s="160"/>
      <c r="X72" s="99"/>
      <c r="Y72" s="99"/>
      <c r="Z72" s="99"/>
      <c r="AA72" s="99"/>
      <c r="AB72" s="99"/>
      <c r="AC72" s="99"/>
      <c r="AD72" s="99"/>
      <c r="AE72" s="99"/>
      <c r="AF72" s="279"/>
      <c r="AG72" s="17">
        <f t="shared" ref="AG72:AG129" si="5">COUNT(X72:AE72)</f>
        <v>0</v>
      </c>
      <c r="AH72" s="45">
        <f t="shared" ref="AH72:AH129" si="6">IF(AG72&lt;=$AN$154,AG72,$AN$154)</f>
        <v>0</v>
      </c>
      <c r="AI72" s="236">
        <f t="shared" ref="AI72:AI129" si="7">IF(AG72&lt;=$AN$154,0,AG72-$AN$154)</f>
        <v>0</v>
      </c>
    </row>
    <row r="73" spans="1:35" ht="24" customHeight="1">
      <c r="A73" s="17" t="str">
        <f>IF('様式 A-2'!$AL$1="","",'様式 A-2'!$AL$1)</f>
        <v/>
      </c>
      <c r="B73" s="43"/>
      <c r="C73" s="44" t="str">
        <f t="shared" si="4"/>
        <v/>
      </c>
      <c r="D73" s="44" t="str">
        <f t="shared" si="3"/>
        <v/>
      </c>
      <c r="E73" s="17"/>
      <c r="F73" s="17" t="str">
        <f>IF('様式 A-2'!$AL$1="","",'様式 A-2'!$AL$1)</f>
        <v/>
      </c>
      <c r="G73" s="44" t="str">
        <f>IF(L73="","",IF('様式 A-2'!$D$7&lt;&gt;"",'様式 A-2'!$D$7,'様式 A-2'!$D$8))</f>
        <v/>
      </c>
      <c r="H73" s="44"/>
      <c r="I73" s="17" t="str">
        <f>IF('様式 A-2'!$AM$3="","",'様式 A-2'!$AM$3)</f>
        <v/>
      </c>
      <c r="J73" s="220" t="str">
        <f>IF(L73="","",'様式 WA-2（集計作業用）'!$C$7)</f>
        <v/>
      </c>
      <c r="K73" s="43" t="s">
        <v>687</v>
      </c>
      <c r="L73" s="25"/>
      <c r="M73" s="26"/>
      <c r="N73" s="25"/>
      <c r="O73" s="26"/>
      <c r="P73" s="160"/>
      <c r="Q73" s="121"/>
      <c r="R73" s="21"/>
      <c r="S73" s="160"/>
      <c r="T73" s="16"/>
      <c r="U73" s="17" t="str">
        <f>IF(T73="","",DATEDIF(T73,'様式 A-2'!$G$2,"Y"))</f>
        <v/>
      </c>
      <c r="V73" s="160"/>
      <c r="W73" s="160"/>
      <c r="X73" s="99"/>
      <c r="Y73" s="99"/>
      <c r="Z73" s="99"/>
      <c r="AA73" s="99"/>
      <c r="AB73" s="99"/>
      <c r="AC73" s="99"/>
      <c r="AD73" s="99"/>
      <c r="AE73" s="99"/>
      <c r="AF73" s="279"/>
      <c r="AG73" s="17">
        <f t="shared" si="5"/>
        <v>0</v>
      </c>
      <c r="AH73" s="45">
        <f t="shared" si="6"/>
        <v>0</v>
      </c>
      <c r="AI73" s="236">
        <f t="shared" si="7"/>
        <v>0</v>
      </c>
    </row>
    <row r="74" spans="1:35" ht="24" customHeight="1">
      <c r="A74" s="17" t="str">
        <f>IF('様式 A-2'!$AL$1="","",'様式 A-2'!$AL$1)</f>
        <v/>
      </c>
      <c r="B74" s="43"/>
      <c r="C74" s="44" t="str">
        <f t="shared" si="4"/>
        <v/>
      </c>
      <c r="D74" s="44" t="str">
        <f t="shared" si="3"/>
        <v/>
      </c>
      <c r="E74" s="17"/>
      <c r="F74" s="17" t="str">
        <f>IF('様式 A-2'!$AL$1="","",'様式 A-2'!$AL$1)</f>
        <v/>
      </c>
      <c r="G74" s="44" t="str">
        <f>IF(L74="","",IF('様式 A-2'!$D$7&lt;&gt;"",'様式 A-2'!$D$7,'様式 A-2'!$D$8))</f>
        <v/>
      </c>
      <c r="H74" s="44"/>
      <c r="I74" s="17" t="str">
        <f>IF('様式 A-2'!$AM$3="","",'様式 A-2'!$AM$3)</f>
        <v/>
      </c>
      <c r="J74" s="220" t="str">
        <f>IF(L74="","",'様式 WA-2（集計作業用）'!$C$7)</f>
        <v/>
      </c>
      <c r="K74" s="43" t="s">
        <v>688</v>
      </c>
      <c r="L74" s="25"/>
      <c r="M74" s="26"/>
      <c r="N74" s="25"/>
      <c r="O74" s="26"/>
      <c r="P74" s="160"/>
      <c r="Q74" s="121"/>
      <c r="R74" s="21"/>
      <c r="S74" s="160"/>
      <c r="T74" s="16"/>
      <c r="U74" s="17" t="str">
        <f>IF(T74="","",DATEDIF(T74,'様式 A-2'!$G$2,"Y"))</f>
        <v/>
      </c>
      <c r="V74" s="160"/>
      <c r="W74" s="160"/>
      <c r="X74" s="99"/>
      <c r="Y74" s="99"/>
      <c r="Z74" s="99"/>
      <c r="AA74" s="99"/>
      <c r="AB74" s="99"/>
      <c r="AC74" s="99"/>
      <c r="AD74" s="99"/>
      <c r="AE74" s="99"/>
      <c r="AF74" s="279"/>
      <c r="AG74" s="17">
        <f t="shared" si="5"/>
        <v>0</v>
      </c>
      <c r="AH74" s="45">
        <f t="shared" si="6"/>
        <v>0</v>
      </c>
      <c r="AI74" s="236">
        <f t="shared" si="7"/>
        <v>0</v>
      </c>
    </row>
    <row r="75" spans="1:35" ht="24" customHeight="1">
      <c r="A75" s="17" t="str">
        <f>IF('様式 A-2'!$AL$1="","",'様式 A-2'!$AL$1)</f>
        <v/>
      </c>
      <c r="B75" s="43"/>
      <c r="C75" s="44" t="str">
        <f t="shared" si="4"/>
        <v/>
      </c>
      <c r="D75" s="44" t="str">
        <f t="shared" si="3"/>
        <v/>
      </c>
      <c r="E75" s="17"/>
      <c r="F75" s="17" t="str">
        <f>IF('様式 A-2'!$AL$1="","",'様式 A-2'!$AL$1)</f>
        <v/>
      </c>
      <c r="G75" s="44" t="str">
        <f>IF(L75="","",IF('様式 A-2'!$D$7&lt;&gt;"",'様式 A-2'!$D$7,'様式 A-2'!$D$8))</f>
        <v/>
      </c>
      <c r="H75" s="44"/>
      <c r="I75" s="17" t="str">
        <f>IF('様式 A-2'!$AM$3="","",'様式 A-2'!$AM$3)</f>
        <v/>
      </c>
      <c r="J75" s="220" t="str">
        <f>IF(L75="","",'様式 WA-2（集計作業用）'!$C$7)</f>
        <v/>
      </c>
      <c r="K75" s="43" t="s">
        <v>689</v>
      </c>
      <c r="L75" s="25"/>
      <c r="M75" s="26"/>
      <c r="N75" s="25"/>
      <c r="O75" s="26"/>
      <c r="P75" s="160"/>
      <c r="Q75" s="121"/>
      <c r="R75" s="21"/>
      <c r="S75" s="160"/>
      <c r="T75" s="16"/>
      <c r="U75" s="17" t="str">
        <f>IF(T75="","",DATEDIF(T75,'様式 A-2'!$G$2,"Y"))</f>
        <v/>
      </c>
      <c r="V75" s="160"/>
      <c r="W75" s="160"/>
      <c r="X75" s="99"/>
      <c r="Y75" s="99"/>
      <c r="Z75" s="99"/>
      <c r="AA75" s="99"/>
      <c r="AB75" s="99"/>
      <c r="AC75" s="99"/>
      <c r="AD75" s="99"/>
      <c r="AE75" s="99"/>
      <c r="AF75" s="279"/>
      <c r="AG75" s="17">
        <f t="shared" si="5"/>
        <v>0</v>
      </c>
      <c r="AH75" s="45">
        <f t="shared" si="6"/>
        <v>0</v>
      </c>
      <c r="AI75" s="236">
        <f t="shared" si="7"/>
        <v>0</v>
      </c>
    </row>
    <row r="76" spans="1:35" ht="24" customHeight="1">
      <c r="A76" s="17" t="str">
        <f>IF('様式 A-2'!$AL$1="","",'様式 A-2'!$AL$1)</f>
        <v/>
      </c>
      <c r="B76" s="43"/>
      <c r="C76" s="44" t="str">
        <f t="shared" si="4"/>
        <v/>
      </c>
      <c r="D76" s="44" t="str">
        <f t="shared" si="3"/>
        <v/>
      </c>
      <c r="E76" s="17"/>
      <c r="F76" s="17" t="str">
        <f>IF('様式 A-2'!$AL$1="","",'様式 A-2'!$AL$1)</f>
        <v/>
      </c>
      <c r="G76" s="44" t="str">
        <f>IF(L76="","",IF('様式 A-2'!$D$7&lt;&gt;"",'様式 A-2'!$D$7,'様式 A-2'!$D$8))</f>
        <v/>
      </c>
      <c r="H76" s="44"/>
      <c r="I76" s="17" t="str">
        <f>IF('様式 A-2'!$AM$3="","",'様式 A-2'!$AM$3)</f>
        <v/>
      </c>
      <c r="J76" s="220" t="str">
        <f>IF(L76="","",'様式 WA-2（集計作業用）'!$C$7)</f>
        <v/>
      </c>
      <c r="K76" s="43" t="s">
        <v>690</v>
      </c>
      <c r="L76" s="25"/>
      <c r="M76" s="26"/>
      <c r="N76" s="25"/>
      <c r="O76" s="26"/>
      <c r="P76" s="160"/>
      <c r="Q76" s="121"/>
      <c r="R76" s="21"/>
      <c r="S76" s="160"/>
      <c r="T76" s="16"/>
      <c r="U76" s="17" t="str">
        <f>IF(T76="","",DATEDIF(T76,'様式 A-2'!$G$2,"Y"))</f>
        <v/>
      </c>
      <c r="V76" s="160"/>
      <c r="W76" s="160"/>
      <c r="X76" s="99"/>
      <c r="Y76" s="99"/>
      <c r="Z76" s="99"/>
      <c r="AA76" s="99"/>
      <c r="AB76" s="99"/>
      <c r="AC76" s="99"/>
      <c r="AD76" s="99"/>
      <c r="AE76" s="99"/>
      <c r="AF76" s="279"/>
      <c r="AG76" s="17">
        <f t="shared" si="5"/>
        <v>0</v>
      </c>
      <c r="AH76" s="45">
        <f t="shared" si="6"/>
        <v>0</v>
      </c>
      <c r="AI76" s="236">
        <f t="shared" si="7"/>
        <v>0</v>
      </c>
    </row>
    <row r="77" spans="1:35" ht="24" customHeight="1">
      <c r="A77" s="17" t="str">
        <f>IF('様式 A-2'!$AL$1="","",'様式 A-2'!$AL$1)</f>
        <v/>
      </c>
      <c r="B77" s="43"/>
      <c r="C77" s="44" t="str">
        <f t="shared" si="4"/>
        <v/>
      </c>
      <c r="D77" s="44" t="str">
        <f t="shared" si="3"/>
        <v/>
      </c>
      <c r="E77" s="17"/>
      <c r="F77" s="17" t="str">
        <f>IF('様式 A-2'!$AL$1="","",'様式 A-2'!$AL$1)</f>
        <v/>
      </c>
      <c r="G77" s="44" t="str">
        <f>IF(L77="","",IF('様式 A-2'!$D$7&lt;&gt;"",'様式 A-2'!$D$7,'様式 A-2'!$D$8))</f>
        <v/>
      </c>
      <c r="H77" s="44"/>
      <c r="I77" s="17" t="str">
        <f>IF('様式 A-2'!$AM$3="","",'様式 A-2'!$AM$3)</f>
        <v/>
      </c>
      <c r="J77" s="220" t="str">
        <f>IF(L77="","",'様式 WA-2（集計作業用）'!$C$7)</f>
        <v/>
      </c>
      <c r="K77" s="43" t="s">
        <v>691</v>
      </c>
      <c r="L77" s="25"/>
      <c r="M77" s="26"/>
      <c r="N77" s="25"/>
      <c r="O77" s="26"/>
      <c r="P77" s="160"/>
      <c r="Q77" s="121"/>
      <c r="R77" s="21"/>
      <c r="S77" s="160"/>
      <c r="T77" s="16"/>
      <c r="U77" s="17" t="str">
        <f>IF(T77="","",DATEDIF(T77,'様式 A-2'!$G$2,"Y"))</f>
        <v/>
      </c>
      <c r="V77" s="160"/>
      <c r="W77" s="160"/>
      <c r="X77" s="99"/>
      <c r="Y77" s="99"/>
      <c r="Z77" s="99"/>
      <c r="AA77" s="99"/>
      <c r="AB77" s="99"/>
      <c r="AC77" s="99"/>
      <c r="AD77" s="99"/>
      <c r="AE77" s="99"/>
      <c r="AF77" s="279"/>
      <c r="AG77" s="17">
        <f t="shared" si="5"/>
        <v>0</v>
      </c>
      <c r="AH77" s="45">
        <f t="shared" si="6"/>
        <v>0</v>
      </c>
      <c r="AI77" s="236">
        <f t="shared" si="7"/>
        <v>0</v>
      </c>
    </row>
    <row r="78" spans="1:35" ht="24" customHeight="1">
      <c r="A78" s="17" t="str">
        <f>IF('様式 A-2'!$AL$1="","",'様式 A-2'!$AL$1)</f>
        <v/>
      </c>
      <c r="B78" s="43"/>
      <c r="C78" s="44" t="str">
        <f t="shared" si="4"/>
        <v/>
      </c>
      <c r="D78" s="44" t="str">
        <f t="shared" si="3"/>
        <v/>
      </c>
      <c r="E78" s="17"/>
      <c r="F78" s="17" t="str">
        <f>IF('様式 A-2'!$AL$1="","",'様式 A-2'!$AL$1)</f>
        <v/>
      </c>
      <c r="G78" s="44" t="str">
        <f>IF(L78="","",IF('様式 A-2'!$D$7&lt;&gt;"",'様式 A-2'!$D$7,'様式 A-2'!$D$8))</f>
        <v/>
      </c>
      <c r="H78" s="44"/>
      <c r="I78" s="17" t="str">
        <f>IF('様式 A-2'!$AM$3="","",'様式 A-2'!$AM$3)</f>
        <v/>
      </c>
      <c r="J78" s="220" t="str">
        <f>IF(L78="","",'様式 WA-2（集計作業用）'!$C$7)</f>
        <v/>
      </c>
      <c r="K78" s="43" t="s">
        <v>692</v>
      </c>
      <c r="L78" s="25"/>
      <c r="M78" s="26"/>
      <c r="N78" s="25"/>
      <c r="O78" s="26"/>
      <c r="P78" s="160"/>
      <c r="Q78" s="121"/>
      <c r="R78" s="21"/>
      <c r="S78" s="160"/>
      <c r="T78" s="16"/>
      <c r="U78" s="17" t="str">
        <f>IF(T78="","",DATEDIF(T78,'様式 A-2'!$G$2,"Y"))</f>
        <v/>
      </c>
      <c r="V78" s="160"/>
      <c r="W78" s="160"/>
      <c r="X78" s="99"/>
      <c r="Y78" s="99"/>
      <c r="Z78" s="99"/>
      <c r="AA78" s="99"/>
      <c r="AB78" s="99"/>
      <c r="AC78" s="99"/>
      <c r="AD78" s="99"/>
      <c r="AE78" s="99"/>
      <c r="AF78" s="279"/>
      <c r="AG78" s="17">
        <f t="shared" si="5"/>
        <v>0</v>
      </c>
      <c r="AH78" s="45">
        <f t="shared" si="6"/>
        <v>0</v>
      </c>
      <c r="AI78" s="236">
        <f t="shared" si="7"/>
        <v>0</v>
      </c>
    </row>
    <row r="79" spans="1:35" ht="24" customHeight="1">
      <c r="A79" s="17" t="str">
        <f>IF('様式 A-2'!$AL$1="","",'様式 A-2'!$AL$1)</f>
        <v/>
      </c>
      <c r="B79" s="43"/>
      <c r="C79" s="44" t="str">
        <f t="shared" si="4"/>
        <v/>
      </c>
      <c r="D79" s="44" t="str">
        <f t="shared" si="3"/>
        <v/>
      </c>
      <c r="E79" s="17"/>
      <c r="F79" s="17" t="str">
        <f>IF('様式 A-2'!$AL$1="","",'様式 A-2'!$AL$1)</f>
        <v/>
      </c>
      <c r="G79" s="44" t="str">
        <f>IF(L79="","",IF('様式 A-2'!$D$7&lt;&gt;"",'様式 A-2'!$D$7,'様式 A-2'!$D$8))</f>
        <v/>
      </c>
      <c r="H79" s="44"/>
      <c r="I79" s="17" t="str">
        <f>IF('様式 A-2'!$AM$3="","",'様式 A-2'!$AM$3)</f>
        <v/>
      </c>
      <c r="J79" s="220" t="str">
        <f>IF(L79="","",'様式 WA-2（集計作業用）'!$C$7)</f>
        <v/>
      </c>
      <c r="K79" s="43" t="s">
        <v>693</v>
      </c>
      <c r="L79" s="25"/>
      <c r="M79" s="26"/>
      <c r="N79" s="25"/>
      <c r="O79" s="26"/>
      <c r="P79" s="160"/>
      <c r="Q79" s="121"/>
      <c r="R79" s="21"/>
      <c r="S79" s="160"/>
      <c r="T79" s="16"/>
      <c r="U79" s="17" t="str">
        <f>IF(T79="","",DATEDIF(T79,'様式 A-2'!$G$2,"Y"))</f>
        <v/>
      </c>
      <c r="V79" s="160"/>
      <c r="W79" s="160"/>
      <c r="X79" s="99"/>
      <c r="Y79" s="99"/>
      <c r="Z79" s="99"/>
      <c r="AA79" s="99"/>
      <c r="AB79" s="99"/>
      <c r="AC79" s="99"/>
      <c r="AD79" s="99"/>
      <c r="AE79" s="99"/>
      <c r="AF79" s="279"/>
      <c r="AG79" s="17">
        <f t="shared" si="5"/>
        <v>0</v>
      </c>
      <c r="AH79" s="45">
        <f t="shared" si="6"/>
        <v>0</v>
      </c>
      <c r="AI79" s="236">
        <f t="shared" si="7"/>
        <v>0</v>
      </c>
    </row>
    <row r="80" spans="1:35" ht="24" customHeight="1">
      <c r="A80" s="17" t="str">
        <f>IF('様式 A-2'!$AL$1="","",'様式 A-2'!$AL$1)</f>
        <v/>
      </c>
      <c r="B80" s="43"/>
      <c r="C80" s="44" t="str">
        <f t="shared" si="4"/>
        <v/>
      </c>
      <c r="D80" s="44" t="str">
        <f t="shared" si="3"/>
        <v/>
      </c>
      <c r="E80" s="17"/>
      <c r="F80" s="17" t="str">
        <f>IF('様式 A-2'!$AL$1="","",'様式 A-2'!$AL$1)</f>
        <v/>
      </c>
      <c r="G80" s="44" t="str">
        <f>IF(L80="","",IF('様式 A-2'!$D$7&lt;&gt;"",'様式 A-2'!$D$7,'様式 A-2'!$D$8))</f>
        <v/>
      </c>
      <c r="H80" s="44"/>
      <c r="I80" s="17" t="str">
        <f>IF('様式 A-2'!$AM$3="","",'様式 A-2'!$AM$3)</f>
        <v/>
      </c>
      <c r="J80" s="220" t="str">
        <f>IF(L80="","",'様式 WA-2（集計作業用）'!$C$7)</f>
        <v/>
      </c>
      <c r="K80" s="43" t="s">
        <v>694</v>
      </c>
      <c r="L80" s="25"/>
      <c r="M80" s="26"/>
      <c r="N80" s="25"/>
      <c r="O80" s="26"/>
      <c r="P80" s="160"/>
      <c r="Q80" s="121"/>
      <c r="R80" s="21"/>
      <c r="S80" s="160"/>
      <c r="T80" s="16"/>
      <c r="U80" s="17" t="str">
        <f>IF(T80="","",DATEDIF(T80,'様式 A-2'!$G$2,"Y"))</f>
        <v/>
      </c>
      <c r="V80" s="160"/>
      <c r="W80" s="160"/>
      <c r="X80" s="99"/>
      <c r="Y80" s="99"/>
      <c r="Z80" s="99"/>
      <c r="AA80" s="99"/>
      <c r="AB80" s="99"/>
      <c r="AC80" s="99"/>
      <c r="AD80" s="99"/>
      <c r="AE80" s="99"/>
      <c r="AF80" s="279"/>
      <c r="AG80" s="17">
        <f t="shared" si="5"/>
        <v>0</v>
      </c>
      <c r="AH80" s="45">
        <f t="shared" si="6"/>
        <v>0</v>
      </c>
      <c r="AI80" s="236">
        <f t="shared" si="7"/>
        <v>0</v>
      </c>
    </row>
    <row r="81" spans="1:35" ht="24" customHeight="1">
      <c r="A81" s="17" t="str">
        <f>IF('様式 A-2'!$AL$1="","",'様式 A-2'!$AL$1)</f>
        <v/>
      </c>
      <c r="B81" s="43"/>
      <c r="C81" s="44" t="str">
        <f t="shared" si="4"/>
        <v/>
      </c>
      <c r="D81" s="44" t="str">
        <f t="shared" si="3"/>
        <v/>
      </c>
      <c r="E81" s="17"/>
      <c r="F81" s="17" t="str">
        <f>IF('様式 A-2'!$AL$1="","",'様式 A-2'!$AL$1)</f>
        <v/>
      </c>
      <c r="G81" s="44" t="str">
        <f>IF(L81="","",IF('様式 A-2'!$D$7&lt;&gt;"",'様式 A-2'!$D$7,'様式 A-2'!$D$8))</f>
        <v/>
      </c>
      <c r="H81" s="44"/>
      <c r="I81" s="17" t="str">
        <f>IF('様式 A-2'!$AM$3="","",'様式 A-2'!$AM$3)</f>
        <v/>
      </c>
      <c r="J81" s="220" t="str">
        <f>IF(L81="","",'様式 WA-2（集計作業用）'!$C$7)</f>
        <v/>
      </c>
      <c r="K81" s="43" t="s">
        <v>695</v>
      </c>
      <c r="L81" s="25"/>
      <c r="M81" s="26"/>
      <c r="N81" s="25"/>
      <c r="O81" s="26"/>
      <c r="P81" s="160"/>
      <c r="Q81" s="121"/>
      <c r="R81" s="21"/>
      <c r="S81" s="160"/>
      <c r="T81" s="16"/>
      <c r="U81" s="17" t="str">
        <f>IF(T81="","",DATEDIF(T81,'様式 A-2'!$G$2,"Y"))</f>
        <v/>
      </c>
      <c r="V81" s="160"/>
      <c r="W81" s="160"/>
      <c r="X81" s="99"/>
      <c r="Y81" s="99"/>
      <c r="Z81" s="99"/>
      <c r="AA81" s="99"/>
      <c r="AB81" s="99"/>
      <c r="AC81" s="99"/>
      <c r="AD81" s="99"/>
      <c r="AE81" s="99"/>
      <c r="AF81" s="279"/>
      <c r="AG81" s="17">
        <f t="shared" si="5"/>
        <v>0</v>
      </c>
      <c r="AH81" s="45">
        <f t="shared" si="6"/>
        <v>0</v>
      </c>
      <c r="AI81" s="236">
        <f t="shared" si="7"/>
        <v>0</v>
      </c>
    </row>
    <row r="82" spans="1:35" ht="24" customHeight="1">
      <c r="A82" s="17" t="str">
        <f>IF('様式 A-2'!$AL$1="","",'様式 A-2'!$AL$1)</f>
        <v/>
      </c>
      <c r="B82" s="43"/>
      <c r="C82" s="44" t="str">
        <f t="shared" si="4"/>
        <v/>
      </c>
      <c r="D82" s="44" t="str">
        <f t="shared" si="3"/>
        <v/>
      </c>
      <c r="E82" s="17"/>
      <c r="F82" s="17" t="str">
        <f>IF('様式 A-2'!$AL$1="","",'様式 A-2'!$AL$1)</f>
        <v/>
      </c>
      <c r="G82" s="44" t="str">
        <f>IF(L82="","",IF('様式 A-2'!$D$7&lt;&gt;"",'様式 A-2'!$D$7,'様式 A-2'!$D$8))</f>
        <v/>
      </c>
      <c r="H82" s="44"/>
      <c r="I82" s="17" t="str">
        <f>IF('様式 A-2'!$AM$3="","",'様式 A-2'!$AM$3)</f>
        <v/>
      </c>
      <c r="J82" s="220" t="str">
        <f>IF(L82="","",'様式 WA-2（集計作業用）'!$C$7)</f>
        <v/>
      </c>
      <c r="K82" s="43" t="s">
        <v>696</v>
      </c>
      <c r="L82" s="25"/>
      <c r="M82" s="26"/>
      <c r="N82" s="25"/>
      <c r="O82" s="26"/>
      <c r="P82" s="160"/>
      <c r="Q82" s="121"/>
      <c r="R82" s="21"/>
      <c r="S82" s="160"/>
      <c r="T82" s="16"/>
      <c r="U82" s="17" t="str">
        <f>IF(T82="","",DATEDIF(T82,'様式 A-2'!$G$2,"Y"))</f>
        <v/>
      </c>
      <c r="V82" s="160"/>
      <c r="W82" s="160"/>
      <c r="X82" s="99"/>
      <c r="Y82" s="99"/>
      <c r="Z82" s="99"/>
      <c r="AA82" s="99"/>
      <c r="AB82" s="99"/>
      <c r="AC82" s="99"/>
      <c r="AD82" s="99"/>
      <c r="AE82" s="99"/>
      <c r="AF82" s="279"/>
      <c r="AG82" s="17">
        <f t="shared" si="5"/>
        <v>0</v>
      </c>
      <c r="AH82" s="45">
        <f t="shared" si="6"/>
        <v>0</v>
      </c>
      <c r="AI82" s="236">
        <f t="shared" si="7"/>
        <v>0</v>
      </c>
    </row>
    <row r="83" spans="1:35" ht="24" customHeight="1">
      <c r="A83" s="17" t="str">
        <f>IF('様式 A-2'!$AL$1="","",'様式 A-2'!$AL$1)</f>
        <v/>
      </c>
      <c r="B83" s="43"/>
      <c r="C83" s="44" t="str">
        <f t="shared" si="4"/>
        <v/>
      </c>
      <c r="D83" s="44" t="str">
        <f t="shared" si="3"/>
        <v/>
      </c>
      <c r="E83" s="17"/>
      <c r="F83" s="17" t="str">
        <f>IF('様式 A-2'!$AL$1="","",'様式 A-2'!$AL$1)</f>
        <v/>
      </c>
      <c r="G83" s="44" t="str">
        <f>IF(L83="","",IF('様式 A-2'!$D$7&lt;&gt;"",'様式 A-2'!$D$7,'様式 A-2'!$D$8))</f>
        <v/>
      </c>
      <c r="H83" s="44"/>
      <c r="I83" s="17" t="str">
        <f>IF('様式 A-2'!$AM$3="","",'様式 A-2'!$AM$3)</f>
        <v/>
      </c>
      <c r="J83" s="220" t="str">
        <f>IF(L83="","",'様式 WA-2（集計作業用）'!$C$7)</f>
        <v/>
      </c>
      <c r="K83" s="43" t="s">
        <v>697</v>
      </c>
      <c r="L83" s="25"/>
      <c r="M83" s="26"/>
      <c r="N83" s="25"/>
      <c r="O83" s="26"/>
      <c r="P83" s="160"/>
      <c r="Q83" s="121"/>
      <c r="R83" s="21"/>
      <c r="S83" s="160"/>
      <c r="T83" s="16"/>
      <c r="U83" s="17" t="str">
        <f>IF(T83="","",DATEDIF(T83,'様式 A-2'!$G$2,"Y"))</f>
        <v/>
      </c>
      <c r="V83" s="160"/>
      <c r="W83" s="160"/>
      <c r="X83" s="99"/>
      <c r="Y83" s="99"/>
      <c r="Z83" s="99"/>
      <c r="AA83" s="99"/>
      <c r="AB83" s="99"/>
      <c r="AC83" s="99"/>
      <c r="AD83" s="99"/>
      <c r="AE83" s="99"/>
      <c r="AF83" s="279"/>
      <c r="AG83" s="17">
        <f t="shared" si="5"/>
        <v>0</v>
      </c>
      <c r="AH83" s="45">
        <f t="shared" si="6"/>
        <v>0</v>
      </c>
      <c r="AI83" s="236">
        <f t="shared" si="7"/>
        <v>0</v>
      </c>
    </row>
    <row r="84" spans="1:35" ht="24" customHeight="1">
      <c r="A84" s="17" t="str">
        <f>IF('様式 A-2'!$AL$1="","",'様式 A-2'!$AL$1)</f>
        <v/>
      </c>
      <c r="B84" s="43"/>
      <c r="C84" s="44" t="str">
        <f t="shared" si="4"/>
        <v/>
      </c>
      <c r="D84" s="44" t="str">
        <f t="shared" si="3"/>
        <v/>
      </c>
      <c r="E84" s="17"/>
      <c r="F84" s="17" t="str">
        <f>IF('様式 A-2'!$AL$1="","",'様式 A-2'!$AL$1)</f>
        <v/>
      </c>
      <c r="G84" s="44" t="str">
        <f>IF(L84="","",IF('様式 A-2'!$D$7&lt;&gt;"",'様式 A-2'!$D$7,'様式 A-2'!$D$8))</f>
        <v/>
      </c>
      <c r="H84" s="44"/>
      <c r="I84" s="17" t="str">
        <f>IF('様式 A-2'!$AM$3="","",'様式 A-2'!$AM$3)</f>
        <v/>
      </c>
      <c r="J84" s="220" t="str">
        <f>IF(L84="","",'様式 WA-2（集計作業用）'!$C$7)</f>
        <v/>
      </c>
      <c r="K84" s="43" t="s">
        <v>698</v>
      </c>
      <c r="L84" s="25"/>
      <c r="M84" s="26"/>
      <c r="N84" s="25"/>
      <c r="O84" s="26"/>
      <c r="P84" s="160"/>
      <c r="Q84" s="121"/>
      <c r="R84" s="21"/>
      <c r="S84" s="160"/>
      <c r="T84" s="16"/>
      <c r="U84" s="17" t="str">
        <f>IF(T84="","",DATEDIF(T84,'様式 A-2'!$G$2,"Y"))</f>
        <v/>
      </c>
      <c r="V84" s="160"/>
      <c r="W84" s="160"/>
      <c r="X84" s="99"/>
      <c r="Y84" s="99"/>
      <c r="Z84" s="99"/>
      <c r="AA84" s="99"/>
      <c r="AB84" s="99"/>
      <c r="AC84" s="99"/>
      <c r="AD84" s="99"/>
      <c r="AE84" s="99"/>
      <c r="AF84" s="279"/>
      <c r="AG84" s="17">
        <f t="shared" si="5"/>
        <v>0</v>
      </c>
      <c r="AH84" s="45">
        <f t="shared" si="6"/>
        <v>0</v>
      </c>
      <c r="AI84" s="236">
        <f t="shared" si="7"/>
        <v>0</v>
      </c>
    </row>
    <row r="85" spans="1:35" ht="24" customHeight="1">
      <c r="A85" s="17" t="str">
        <f>IF('様式 A-2'!$AL$1="","",'様式 A-2'!$AL$1)</f>
        <v/>
      </c>
      <c r="B85" s="43"/>
      <c r="C85" s="44" t="str">
        <f t="shared" si="4"/>
        <v/>
      </c>
      <c r="D85" s="44" t="str">
        <f t="shared" si="3"/>
        <v/>
      </c>
      <c r="E85" s="17"/>
      <c r="F85" s="17" t="str">
        <f>IF('様式 A-2'!$AL$1="","",'様式 A-2'!$AL$1)</f>
        <v/>
      </c>
      <c r="G85" s="44" t="str">
        <f>IF(L85="","",IF('様式 A-2'!$D$7&lt;&gt;"",'様式 A-2'!$D$7,'様式 A-2'!$D$8))</f>
        <v/>
      </c>
      <c r="H85" s="44"/>
      <c r="I85" s="17" t="str">
        <f>IF('様式 A-2'!$AM$3="","",'様式 A-2'!$AM$3)</f>
        <v/>
      </c>
      <c r="J85" s="220" t="str">
        <f>IF(L85="","",'様式 WA-2（集計作業用）'!$C$7)</f>
        <v/>
      </c>
      <c r="K85" s="43" t="s">
        <v>699</v>
      </c>
      <c r="L85" s="25"/>
      <c r="M85" s="26"/>
      <c r="N85" s="25"/>
      <c r="O85" s="26"/>
      <c r="P85" s="160"/>
      <c r="Q85" s="121"/>
      <c r="R85" s="21"/>
      <c r="S85" s="160"/>
      <c r="T85" s="16"/>
      <c r="U85" s="17" t="str">
        <f>IF(T85="","",DATEDIF(T85,'様式 A-2'!$G$2,"Y"))</f>
        <v/>
      </c>
      <c r="V85" s="160"/>
      <c r="W85" s="160"/>
      <c r="X85" s="99"/>
      <c r="Y85" s="99"/>
      <c r="Z85" s="99"/>
      <c r="AA85" s="99"/>
      <c r="AB85" s="99"/>
      <c r="AC85" s="99"/>
      <c r="AD85" s="99"/>
      <c r="AE85" s="99"/>
      <c r="AF85" s="279"/>
      <c r="AG85" s="17">
        <f t="shared" si="5"/>
        <v>0</v>
      </c>
      <c r="AH85" s="45">
        <f t="shared" si="6"/>
        <v>0</v>
      </c>
      <c r="AI85" s="236">
        <f t="shared" si="7"/>
        <v>0</v>
      </c>
    </row>
    <row r="86" spans="1:35" ht="24" customHeight="1">
      <c r="A86" s="17" t="str">
        <f>IF('様式 A-2'!$AL$1="","",'様式 A-2'!$AL$1)</f>
        <v/>
      </c>
      <c r="B86" s="43"/>
      <c r="C86" s="44" t="str">
        <f t="shared" si="4"/>
        <v/>
      </c>
      <c r="D86" s="44" t="str">
        <f t="shared" si="3"/>
        <v/>
      </c>
      <c r="E86" s="17"/>
      <c r="F86" s="17" t="str">
        <f>IF('様式 A-2'!$AL$1="","",'様式 A-2'!$AL$1)</f>
        <v/>
      </c>
      <c r="G86" s="44" t="str">
        <f>IF(L86="","",IF('様式 A-2'!$D$7&lt;&gt;"",'様式 A-2'!$D$7,'様式 A-2'!$D$8))</f>
        <v/>
      </c>
      <c r="H86" s="44"/>
      <c r="I86" s="17" t="str">
        <f>IF('様式 A-2'!$AM$3="","",'様式 A-2'!$AM$3)</f>
        <v/>
      </c>
      <c r="J86" s="220" t="str">
        <f>IF(L86="","",'様式 WA-2（集計作業用）'!$C$7)</f>
        <v/>
      </c>
      <c r="K86" s="43" t="s">
        <v>700</v>
      </c>
      <c r="L86" s="25"/>
      <c r="M86" s="26"/>
      <c r="N86" s="25"/>
      <c r="O86" s="26"/>
      <c r="P86" s="160"/>
      <c r="Q86" s="121"/>
      <c r="R86" s="21"/>
      <c r="S86" s="160"/>
      <c r="T86" s="16"/>
      <c r="U86" s="17" t="str">
        <f>IF(T86="","",DATEDIF(T86,'様式 A-2'!$G$2,"Y"))</f>
        <v/>
      </c>
      <c r="V86" s="160"/>
      <c r="W86" s="160"/>
      <c r="X86" s="99"/>
      <c r="Y86" s="99"/>
      <c r="Z86" s="99"/>
      <c r="AA86" s="99"/>
      <c r="AB86" s="99"/>
      <c r="AC86" s="99"/>
      <c r="AD86" s="99"/>
      <c r="AE86" s="99"/>
      <c r="AF86" s="279"/>
      <c r="AG86" s="17">
        <f t="shared" si="5"/>
        <v>0</v>
      </c>
      <c r="AH86" s="45">
        <f t="shared" si="6"/>
        <v>0</v>
      </c>
      <c r="AI86" s="236">
        <f t="shared" si="7"/>
        <v>0</v>
      </c>
    </row>
    <row r="87" spans="1:35" ht="24" customHeight="1">
      <c r="A87" s="17" t="str">
        <f>IF('様式 A-2'!$AL$1="","",'様式 A-2'!$AL$1)</f>
        <v/>
      </c>
      <c r="B87" s="43"/>
      <c r="C87" s="44" t="str">
        <f t="shared" si="4"/>
        <v/>
      </c>
      <c r="D87" s="44" t="str">
        <f t="shared" si="3"/>
        <v/>
      </c>
      <c r="E87" s="17"/>
      <c r="F87" s="17" t="str">
        <f>IF('様式 A-2'!$AL$1="","",'様式 A-2'!$AL$1)</f>
        <v/>
      </c>
      <c r="G87" s="44" t="str">
        <f>IF(L87="","",IF('様式 A-2'!$D$7&lt;&gt;"",'様式 A-2'!$D$7,'様式 A-2'!$D$8))</f>
        <v/>
      </c>
      <c r="H87" s="44"/>
      <c r="I87" s="17" t="str">
        <f>IF('様式 A-2'!$AM$3="","",'様式 A-2'!$AM$3)</f>
        <v/>
      </c>
      <c r="J87" s="220" t="str">
        <f>IF(L87="","",'様式 WA-2（集計作業用）'!$C$7)</f>
        <v/>
      </c>
      <c r="K87" s="43" t="s">
        <v>701</v>
      </c>
      <c r="L87" s="25"/>
      <c r="M87" s="26"/>
      <c r="N87" s="25"/>
      <c r="O87" s="26"/>
      <c r="P87" s="160"/>
      <c r="Q87" s="121"/>
      <c r="R87" s="21"/>
      <c r="S87" s="160"/>
      <c r="T87" s="16"/>
      <c r="U87" s="17" t="str">
        <f>IF(T87="","",DATEDIF(T87,'様式 A-2'!$G$2,"Y"))</f>
        <v/>
      </c>
      <c r="V87" s="160"/>
      <c r="W87" s="160"/>
      <c r="X87" s="99"/>
      <c r="Y87" s="99"/>
      <c r="Z87" s="99"/>
      <c r="AA87" s="99"/>
      <c r="AB87" s="99"/>
      <c r="AC87" s="99"/>
      <c r="AD87" s="99"/>
      <c r="AE87" s="99"/>
      <c r="AF87" s="279"/>
      <c r="AG87" s="17">
        <f t="shared" si="5"/>
        <v>0</v>
      </c>
      <c r="AH87" s="45">
        <f t="shared" si="6"/>
        <v>0</v>
      </c>
      <c r="AI87" s="236">
        <f t="shared" si="7"/>
        <v>0</v>
      </c>
    </row>
    <row r="88" spans="1:35" ht="24" customHeight="1">
      <c r="A88" s="17" t="str">
        <f>IF('様式 A-2'!$AL$1="","",'様式 A-2'!$AL$1)</f>
        <v/>
      </c>
      <c r="B88" s="43"/>
      <c r="C88" s="44" t="str">
        <f t="shared" si="4"/>
        <v/>
      </c>
      <c r="D88" s="44" t="str">
        <f t="shared" si="3"/>
        <v/>
      </c>
      <c r="E88" s="17"/>
      <c r="F88" s="17" t="str">
        <f>IF('様式 A-2'!$AL$1="","",'様式 A-2'!$AL$1)</f>
        <v/>
      </c>
      <c r="G88" s="44" t="str">
        <f>IF(L88="","",IF('様式 A-2'!$D$7&lt;&gt;"",'様式 A-2'!$D$7,'様式 A-2'!$D$8))</f>
        <v/>
      </c>
      <c r="H88" s="44"/>
      <c r="I88" s="17" t="str">
        <f>IF('様式 A-2'!$AM$3="","",'様式 A-2'!$AM$3)</f>
        <v/>
      </c>
      <c r="J88" s="220" t="str">
        <f>IF(L88="","",'様式 WA-2（集計作業用）'!$C$7)</f>
        <v/>
      </c>
      <c r="K88" s="43" t="s">
        <v>702</v>
      </c>
      <c r="L88" s="25"/>
      <c r="M88" s="26"/>
      <c r="N88" s="25"/>
      <c r="O88" s="26"/>
      <c r="P88" s="160"/>
      <c r="Q88" s="121"/>
      <c r="R88" s="21"/>
      <c r="S88" s="160"/>
      <c r="T88" s="16"/>
      <c r="U88" s="17" t="str">
        <f>IF(T88="","",DATEDIF(T88,'様式 A-2'!$G$2,"Y"))</f>
        <v/>
      </c>
      <c r="V88" s="160"/>
      <c r="W88" s="160"/>
      <c r="X88" s="99"/>
      <c r="Y88" s="99"/>
      <c r="Z88" s="99"/>
      <c r="AA88" s="99"/>
      <c r="AB88" s="99"/>
      <c r="AC88" s="99"/>
      <c r="AD88" s="99"/>
      <c r="AE88" s="99"/>
      <c r="AF88" s="279"/>
      <c r="AG88" s="17">
        <f t="shared" si="5"/>
        <v>0</v>
      </c>
      <c r="AH88" s="45">
        <f t="shared" si="6"/>
        <v>0</v>
      </c>
      <c r="AI88" s="236">
        <f t="shared" si="7"/>
        <v>0</v>
      </c>
    </row>
    <row r="89" spans="1:35" ht="24" customHeight="1">
      <c r="A89" s="17" t="str">
        <f>IF('様式 A-2'!$AL$1="","",'様式 A-2'!$AL$1)</f>
        <v/>
      </c>
      <c r="B89" s="43"/>
      <c r="C89" s="44" t="str">
        <f t="shared" si="4"/>
        <v/>
      </c>
      <c r="D89" s="44" t="str">
        <f t="shared" si="3"/>
        <v/>
      </c>
      <c r="E89" s="17"/>
      <c r="F89" s="17" t="str">
        <f>IF('様式 A-2'!$AL$1="","",'様式 A-2'!$AL$1)</f>
        <v/>
      </c>
      <c r="G89" s="44" t="str">
        <f>IF(L89="","",IF('様式 A-2'!$D$7&lt;&gt;"",'様式 A-2'!$D$7,'様式 A-2'!$D$8))</f>
        <v/>
      </c>
      <c r="H89" s="44"/>
      <c r="I89" s="17" t="str">
        <f>IF('様式 A-2'!$AM$3="","",'様式 A-2'!$AM$3)</f>
        <v/>
      </c>
      <c r="J89" s="220" t="str">
        <f>IF(L89="","",'様式 WA-2（集計作業用）'!$C$7)</f>
        <v/>
      </c>
      <c r="K89" s="43" t="s">
        <v>703</v>
      </c>
      <c r="L89" s="25"/>
      <c r="M89" s="26"/>
      <c r="N89" s="25"/>
      <c r="O89" s="26"/>
      <c r="P89" s="160"/>
      <c r="Q89" s="121"/>
      <c r="R89" s="21"/>
      <c r="S89" s="160"/>
      <c r="T89" s="16"/>
      <c r="U89" s="17" t="str">
        <f>IF(T89="","",DATEDIF(T89,'様式 A-2'!$G$2,"Y"))</f>
        <v/>
      </c>
      <c r="V89" s="160"/>
      <c r="W89" s="160"/>
      <c r="X89" s="99"/>
      <c r="Y89" s="99"/>
      <c r="Z89" s="99"/>
      <c r="AA89" s="99"/>
      <c r="AB89" s="99"/>
      <c r="AC89" s="99"/>
      <c r="AD89" s="99"/>
      <c r="AE89" s="99"/>
      <c r="AF89" s="279"/>
      <c r="AG89" s="17">
        <f t="shared" si="5"/>
        <v>0</v>
      </c>
      <c r="AH89" s="45">
        <f t="shared" si="6"/>
        <v>0</v>
      </c>
      <c r="AI89" s="236">
        <f t="shared" si="7"/>
        <v>0</v>
      </c>
    </row>
    <row r="90" spans="1:35" ht="24" customHeight="1">
      <c r="A90" s="17" t="str">
        <f>IF('様式 A-2'!$AL$1="","",'様式 A-2'!$AL$1)</f>
        <v/>
      </c>
      <c r="B90" s="43"/>
      <c r="C90" s="44" t="str">
        <f t="shared" si="4"/>
        <v/>
      </c>
      <c r="D90" s="44" t="str">
        <f t="shared" si="3"/>
        <v/>
      </c>
      <c r="E90" s="17"/>
      <c r="F90" s="17" t="str">
        <f>IF('様式 A-2'!$AL$1="","",'様式 A-2'!$AL$1)</f>
        <v/>
      </c>
      <c r="G90" s="44" t="str">
        <f>IF(L90="","",IF('様式 A-2'!$D$7&lt;&gt;"",'様式 A-2'!$D$7,'様式 A-2'!$D$8))</f>
        <v/>
      </c>
      <c r="H90" s="44"/>
      <c r="I90" s="17" t="str">
        <f>IF('様式 A-2'!$AM$3="","",'様式 A-2'!$AM$3)</f>
        <v/>
      </c>
      <c r="J90" s="220" t="str">
        <f>IF(L90="","",'様式 WA-2（集計作業用）'!$C$7)</f>
        <v/>
      </c>
      <c r="K90" s="43" t="s">
        <v>704</v>
      </c>
      <c r="L90" s="25"/>
      <c r="M90" s="26"/>
      <c r="N90" s="25"/>
      <c r="O90" s="26"/>
      <c r="P90" s="160"/>
      <c r="Q90" s="121"/>
      <c r="R90" s="21"/>
      <c r="S90" s="160"/>
      <c r="T90" s="16"/>
      <c r="U90" s="17" t="str">
        <f>IF(T90="","",DATEDIF(T90,'様式 A-2'!$G$2,"Y"))</f>
        <v/>
      </c>
      <c r="V90" s="160"/>
      <c r="W90" s="160"/>
      <c r="X90" s="99"/>
      <c r="Y90" s="99"/>
      <c r="Z90" s="99"/>
      <c r="AA90" s="99"/>
      <c r="AB90" s="99"/>
      <c r="AC90" s="99"/>
      <c r="AD90" s="99"/>
      <c r="AE90" s="99"/>
      <c r="AF90" s="279"/>
      <c r="AG90" s="17">
        <f t="shared" si="5"/>
        <v>0</v>
      </c>
      <c r="AH90" s="45">
        <f t="shared" si="6"/>
        <v>0</v>
      </c>
      <c r="AI90" s="236">
        <f t="shared" si="7"/>
        <v>0</v>
      </c>
    </row>
    <row r="91" spans="1:35" ht="24" customHeight="1">
      <c r="A91" s="17" t="str">
        <f>IF('様式 A-2'!$AL$1="","",'様式 A-2'!$AL$1)</f>
        <v/>
      </c>
      <c r="B91" s="43"/>
      <c r="C91" s="44" t="str">
        <f t="shared" si="4"/>
        <v/>
      </c>
      <c r="D91" s="44" t="str">
        <f t="shared" si="3"/>
        <v/>
      </c>
      <c r="E91" s="17"/>
      <c r="F91" s="17" t="str">
        <f>IF('様式 A-2'!$AL$1="","",'様式 A-2'!$AL$1)</f>
        <v/>
      </c>
      <c r="G91" s="44" t="str">
        <f>IF(L91="","",IF('様式 A-2'!$D$7&lt;&gt;"",'様式 A-2'!$D$7,'様式 A-2'!$D$8))</f>
        <v/>
      </c>
      <c r="H91" s="44"/>
      <c r="I91" s="17" t="str">
        <f>IF('様式 A-2'!$AM$3="","",'様式 A-2'!$AM$3)</f>
        <v/>
      </c>
      <c r="J91" s="220" t="str">
        <f>IF(L91="","",'様式 WA-2（集計作業用）'!$C$7)</f>
        <v/>
      </c>
      <c r="K91" s="43" t="s">
        <v>705</v>
      </c>
      <c r="L91" s="25"/>
      <c r="M91" s="26"/>
      <c r="N91" s="25"/>
      <c r="O91" s="26"/>
      <c r="P91" s="160"/>
      <c r="Q91" s="121"/>
      <c r="R91" s="21"/>
      <c r="S91" s="160"/>
      <c r="T91" s="16"/>
      <c r="U91" s="17" t="str">
        <f>IF(T91="","",DATEDIF(T91,'様式 A-2'!$G$2,"Y"))</f>
        <v/>
      </c>
      <c r="V91" s="160"/>
      <c r="W91" s="160"/>
      <c r="X91" s="99"/>
      <c r="Y91" s="99"/>
      <c r="Z91" s="99"/>
      <c r="AA91" s="99"/>
      <c r="AB91" s="99"/>
      <c r="AC91" s="99"/>
      <c r="AD91" s="99"/>
      <c r="AE91" s="99"/>
      <c r="AF91" s="279"/>
      <c r="AG91" s="17">
        <f t="shared" si="5"/>
        <v>0</v>
      </c>
      <c r="AH91" s="45">
        <f t="shared" si="6"/>
        <v>0</v>
      </c>
      <c r="AI91" s="236">
        <f t="shared" si="7"/>
        <v>0</v>
      </c>
    </row>
    <row r="92" spans="1:35" ht="24" customHeight="1">
      <c r="A92" s="17" t="str">
        <f>IF('様式 A-2'!$AL$1="","",'様式 A-2'!$AL$1)</f>
        <v/>
      </c>
      <c r="B92" s="43"/>
      <c r="C92" s="44" t="str">
        <f t="shared" si="4"/>
        <v/>
      </c>
      <c r="D92" s="44" t="str">
        <f t="shared" si="3"/>
        <v/>
      </c>
      <c r="E92" s="17"/>
      <c r="F92" s="17" t="str">
        <f>IF('様式 A-2'!$AL$1="","",'様式 A-2'!$AL$1)</f>
        <v/>
      </c>
      <c r="G92" s="44" t="str">
        <f>IF(L92="","",IF('様式 A-2'!$D$7&lt;&gt;"",'様式 A-2'!$D$7,'様式 A-2'!$D$8))</f>
        <v/>
      </c>
      <c r="H92" s="44"/>
      <c r="I92" s="17" t="str">
        <f>IF('様式 A-2'!$AM$3="","",'様式 A-2'!$AM$3)</f>
        <v/>
      </c>
      <c r="J92" s="220" t="str">
        <f>IF(L92="","",'様式 WA-2（集計作業用）'!$C$7)</f>
        <v/>
      </c>
      <c r="K92" s="43" t="s">
        <v>706</v>
      </c>
      <c r="L92" s="25"/>
      <c r="M92" s="26"/>
      <c r="N92" s="25"/>
      <c r="O92" s="26"/>
      <c r="P92" s="160"/>
      <c r="Q92" s="121"/>
      <c r="R92" s="21"/>
      <c r="S92" s="160"/>
      <c r="T92" s="16"/>
      <c r="U92" s="17" t="str">
        <f>IF(T92="","",DATEDIF(T92,'様式 A-2'!$G$2,"Y"))</f>
        <v/>
      </c>
      <c r="V92" s="160"/>
      <c r="W92" s="160"/>
      <c r="X92" s="99"/>
      <c r="Y92" s="99"/>
      <c r="Z92" s="99"/>
      <c r="AA92" s="99"/>
      <c r="AB92" s="99"/>
      <c r="AC92" s="99"/>
      <c r="AD92" s="99"/>
      <c r="AE92" s="99"/>
      <c r="AF92" s="279"/>
      <c r="AG92" s="17">
        <f t="shared" si="5"/>
        <v>0</v>
      </c>
      <c r="AH92" s="45">
        <f t="shared" si="6"/>
        <v>0</v>
      </c>
      <c r="AI92" s="236">
        <f t="shared" si="7"/>
        <v>0</v>
      </c>
    </row>
    <row r="93" spans="1:35" ht="24" customHeight="1">
      <c r="A93" s="17" t="str">
        <f>IF('様式 A-2'!$AL$1="","",'様式 A-2'!$AL$1)</f>
        <v/>
      </c>
      <c r="B93" s="43"/>
      <c r="C93" s="44" t="str">
        <f t="shared" si="4"/>
        <v/>
      </c>
      <c r="D93" s="44" t="str">
        <f t="shared" si="3"/>
        <v/>
      </c>
      <c r="E93" s="17"/>
      <c r="F93" s="17" t="str">
        <f>IF('様式 A-2'!$AL$1="","",'様式 A-2'!$AL$1)</f>
        <v/>
      </c>
      <c r="G93" s="44" t="str">
        <f>IF(L93="","",IF('様式 A-2'!$D$7&lt;&gt;"",'様式 A-2'!$D$7,'様式 A-2'!$D$8))</f>
        <v/>
      </c>
      <c r="H93" s="44"/>
      <c r="I93" s="17" t="str">
        <f>IF('様式 A-2'!$AM$3="","",'様式 A-2'!$AM$3)</f>
        <v/>
      </c>
      <c r="J93" s="220" t="str">
        <f>IF(L93="","",'様式 WA-2（集計作業用）'!$C$7)</f>
        <v/>
      </c>
      <c r="K93" s="43" t="s">
        <v>707</v>
      </c>
      <c r="L93" s="25"/>
      <c r="M93" s="26"/>
      <c r="N93" s="25"/>
      <c r="O93" s="26"/>
      <c r="P93" s="160"/>
      <c r="Q93" s="121"/>
      <c r="R93" s="21"/>
      <c r="S93" s="160"/>
      <c r="T93" s="16"/>
      <c r="U93" s="17" t="str">
        <f>IF(T93="","",DATEDIF(T93,'様式 A-2'!$G$2,"Y"))</f>
        <v/>
      </c>
      <c r="V93" s="160"/>
      <c r="W93" s="160"/>
      <c r="X93" s="99"/>
      <c r="Y93" s="99"/>
      <c r="Z93" s="99"/>
      <c r="AA93" s="99"/>
      <c r="AB93" s="99"/>
      <c r="AC93" s="99"/>
      <c r="AD93" s="99"/>
      <c r="AE93" s="99"/>
      <c r="AF93" s="279"/>
      <c r="AG93" s="17">
        <f t="shared" si="5"/>
        <v>0</v>
      </c>
      <c r="AH93" s="45">
        <f t="shared" si="6"/>
        <v>0</v>
      </c>
      <c r="AI93" s="236">
        <f t="shared" si="7"/>
        <v>0</v>
      </c>
    </row>
    <row r="94" spans="1:35" ht="24" customHeight="1">
      <c r="A94" s="17" t="str">
        <f>IF('様式 A-2'!$AL$1="","",'様式 A-2'!$AL$1)</f>
        <v/>
      </c>
      <c r="B94" s="43"/>
      <c r="C94" s="44" t="str">
        <f t="shared" si="4"/>
        <v/>
      </c>
      <c r="D94" s="44" t="str">
        <f t="shared" si="3"/>
        <v/>
      </c>
      <c r="E94" s="17"/>
      <c r="F94" s="17" t="str">
        <f>IF('様式 A-2'!$AL$1="","",'様式 A-2'!$AL$1)</f>
        <v/>
      </c>
      <c r="G94" s="44" t="str">
        <f>IF(L94="","",IF('様式 A-2'!$D$7&lt;&gt;"",'様式 A-2'!$D$7,'様式 A-2'!$D$8))</f>
        <v/>
      </c>
      <c r="H94" s="44"/>
      <c r="I94" s="17" t="str">
        <f>IF('様式 A-2'!$AM$3="","",'様式 A-2'!$AM$3)</f>
        <v/>
      </c>
      <c r="J94" s="220" t="str">
        <f>IF(L94="","",'様式 WA-2（集計作業用）'!$C$7)</f>
        <v/>
      </c>
      <c r="K94" s="43" t="s">
        <v>708</v>
      </c>
      <c r="L94" s="25"/>
      <c r="M94" s="26"/>
      <c r="N94" s="25"/>
      <c r="O94" s="26"/>
      <c r="P94" s="160"/>
      <c r="Q94" s="121"/>
      <c r="R94" s="21"/>
      <c r="S94" s="160"/>
      <c r="T94" s="16"/>
      <c r="U94" s="17" t="str">
        <f>IF(T94="","",DATEDIF(T94,'様式 A-2'!$G$2,"Y"))</f>
        <v/>
      </c>
      <c r="V94" s="160"/>
      <c r="W94" s="160"/>
      <c r="X94" s="99"/>
      <c r="Y94" s="99"/>
      <c r="Z94" s="99"/>
      <c r="AA94" s="99"/>
      <c r="AB94" s="99"/>
      <c r="AC94" s="99"/>
      <c r="AD94" s="99"/>
      <c r="AE94" s="99"/>
      <c r="AF94" s="279"/>
      <c r="AG94" s="17">
        <f t="shared" si="5"/>
        <v>0</v>
      </c>
      <c r="AH94" s="45">
        <f t="shared" si="6"/>
        <v>0</v>
      </c>
      <c r="AI94" s="236">
        <f t="shared" si="7"/>
        <v>0</v>
      </c>
    </row>
    <row r="95" spans="1:35" ht="24" customHeight="1">
      <c r="A95" s="17" t="str">
        <f>IF('様式 A-2'!$AL$1="","",'様式 A-2'!$AL$1)</f>
        <v/>
      </c>
      <c r="B95" s="43"/>
      <c r="C95" s="44" t="str">
        <f t="shared" si="4"/>
        <v/>
      </c>
      <c r="D95" s="44" t="str">
        <f t="shared" si="3"/>
        <v/>
      </c>
      <c r="E95" s="17"/>
      <c r="F95" s="17" t="str">
        <f>IF('様式 A-2'!$AL$1="","",'様式 A-2'!$AL$1)</f>
        <v/>
      </c>
      <c r="G95" s="44" t="str">
        <f>IF(L95="","",IF('様式 A-2'!$D$7&lt;&gt;"",'様式 A-2'!$D$7,'様式 A-2'!$D$8))</f>
        <v/>
      </c>
      <c r="H95" s="44"/>
      <c r="I95" s="17" t="str">
        <f>IF('様式 A-2'!$AM$3="","",'様式 A-2'!$AM$3)</f>
        <v/>
      </c>
      <c r="J95" s="220" t="str">
        <f>IF(L95="","",'様式 WA-2（集計作業用）'!$C$7)</f>
        <v/>
      </c>
      <c r="K95" s="43" t="s">
        <v>709</v>
      </c>
      <c r="L95" s="25"/>
      <c r="M95" s="26"/>
      <c r="N95" s="25"/>
      <c r="O95" s="26"/>
      <c r="P95" s="160"/>
      <c r="Q95" s="121"/>
      <c r="R95" s="21"/>
      <c r="S95" s="160"/>
      <c r="T95" s="16"/>
      <c r="U95" s="17" t="str">
        <f>IF(T95="","",DATEDIF(T95,'様式 A-2'!$G$2,"Y"))</f>
        <v/>
      </c>
      <c r="V95" s="160"/>
      <c r="W95" s="160"/>
      <c r="X95" s="99"/>
      <c r="Y95" s="99"/>
      <c r="Z95" s="99"/>
      <c r="AA95" s="99"/>
      <c r="AB95" s="99"/>
      <c r="AC95" s="99"/>
      <c r="AD95" s="99"/>
      <c r="AE95" s="99"/>
      <c r="AF95" s="279"/>
      <c r="AG95" s="17">
        <f t="shared" si="5"/>
        <v>0</v>
      </c>
      <c r="AH95" s="45">
        <f t="shared" si="6"/>
        <v>0</v>
      </c>
      <c r="AI95" s="236">
        <f t="shared" si="7"/>
        <v>0</v>
      </c>
    </row>
    <row r="96" spans="1:35" ht="24" customHeight="1">
      <c r="A96" s="17" t="str">
        <f>IF('様式 A-2'!$AL$1="","",'様式 A-2'!$AL$1)</f>
        <v/>
      </c>
      <c r="B96" s="43"/>
      <c r="C96" s="44" t="str">
        <f t="shared" si="4"/>
        <v/>
      </c>
      <c r="D96" s="44" t="str">
        <f t="shared" si="3"/>
        <v/>
      </c>
      <c r="E96" s="17"/>
      <c r="F96" s="17" t="str">
        <f>IF('様式 A-2'!$AL$1="","",'様式 A-2'!$AL$1)</f>
        <v/>
      </c>
      <c r="G96" s="44" t="str">
        <f>IF(L96="","",IF('様式 A-2'!$D$7&lt;&gt;"",'様式 A-2'!$D$7,'様式 A-2'!$D$8))</f>
        <v/>
      </c>
      <c r="H96" s="44"/>
      <c r="I96" s="17" t="str">
        <f>IF('様式 A-2'!$AM$3="","",'様式 A-2'!$AM$3)</f>
        <v/>
      </c>
      <c r="J96" s="220" t="str">
        <f>IF(L96="","",'様式 WA-2（集計作業用）'!$C$7)</f>
        <v/>
      </c>
      <c r="K96" s="43" t="s">
        <v>710</v>
      </c>
      <c r="L96" s="25"/>
      <c r="M96" s="26"/>
      <c r="N96" s="25"/>
      <c r="O96" s="26"/>
      <c r="P96" s="160"/>
      <c r="Q96" s="121"/>
      <c r="R96" s="21"/>
      <c r="S96" s="160"/>
      <c r="T96" s="16"/>
      <c r="U96" s="17" t="str">
        <f>IF(T96="","",DATEDIF(T96,'様式 A-2'!$G$2,"Y"))</f>
        <v/>
      </c>
      <c r="V96" s="160"/>
      <c r="W96" s="160"/>
      <c r="X96" s="99"/>
      <c r="Y96" s="99"/>
      <c r="Z96" s="99"/>
      <c r="AA96" s="99"/>
      <c r="AB96" s="99"/>
      <c r="AC96" s="99"/>
      <c r="AD96" s="99"/>
      <c r="AE96" s="99"/>
      <c r="AF96" s="279"/>
      <c r="AG96" s="17">
        <f t="shared" si="5"/>
        <v>0</v>
      </c>
      <c r="AH96" s="45">
        <f t="shared" si="6"/>
        <v>0</v>
      </c>
      <c r="AI96" s="236">
        <f t="shared" si="7"/>
        <v>0</v>
      </c>
    </row>
    <row r="97" spans="1:35" ht="24" customHeight="1">
      <c r="A97" s="17" t="str">
        <f>IF('様式 A-2'!$AL$1="","",'様式 A-2'!$AL$1)</f>
        <v/>
      </c>
      <c r="B97" s="43"/>
      <c r="C97" s="44" t="str">
        <f t="shared" si="4"/>
        <v/>
      </c>
      <c r="D97" s="44" t="str">
        <f t="shared" si="3"/>
        <v/>
      </c>
      <c r="E97" s="17"/>
      <c r="F97" s="17" t="str">
        <f>IF('様式 A-2'!$AL$1="","",'様式 A-2'!$AL$1)</f>
        <v/>
      </c>
      <c r="G97" s="44" t="str">
        <f>IF(L97="","",IF('様式 A-2'!$D$7&lt;&gt;"",'様式 A-2'!$D$7,'様式 A-2'!$D$8))</f>
        <v/>
      </c>
      <c r="H97" s="44"/>
      <c r="I97" s="17" t="str">
        <f>IF('様式 A-2'!$AM$3="","",'様式 A-2'!$AM$3)</f>
        <v/>
      </c>
      <c r="J97" s="220" t="str">
        <f>IF(L97="","",'様式 WA-2（集計作業用）'!$C$7)</f>
        <v/>
      </c>
      <c r="K97" s="43" t="s">
        <v>711</v>
      </c>
      <c r="L97" s="25"/>
      <c r="M97" s="26"/>
      <c r="N97" s="25"/>
      <c r="O97" s="26"/>
      <c r="P97" s="160"/>
      <c r="Q97" s="121"/>
      <c r="R97" s="21"/>
      <c r="S97" s="160"/>
      <c r="T97" s="16"/>
      <c r="U97" s="17" t="str">
        <f>IF(T97="","",DATEDIF(T97,'様式 A-2'!$G$2,"Y"))</f>
        <v/>
      </c>
      <c r="V97" s="160"/>
      <c r="W97" s="160"/>
      <c r="X97" s="99"/>
      <c r="Y97" s="99"/>
      <c r="Z97" s="99"/>
      <c r="AA97" s="99"/>
      <c r="AB97" s="99"/>
      <c r="AC97" s="99"/>
      <c r="AD97" s="99"/>
      <c r="AE97" s="99"/>
      <c r="AF97" s="279"/>
      <c r="AG97" s="17">
        <f t="shared" si="5"/>
        <v>0</v>
      </c>
      <c r="AH97" s="45">
        <f t="shared" si="6"/>
        <v>0</v>
      </c>
      <c r="AI97" s="236">
        <f t="shared" si="7"/>
        <v>0</v>
      </c>
    </row>
    <row r="98" spans="1:35" ht="24" customHeight="1">
      <c r="A98" s="17" t="str">
        <f>IF('様式 A-2'!$AL$1="","",'様式 A-2'!$AL$1)</f>
        <v/>
      </c>
      <c r="B98" s="43"/>
      <c r="C98" s="44" t="str">
        <f t="shared" si="4"/>
        <v/>
      </c>
      <c r="D98" s="44" t="str">
        <f t="shared" si="3"/>
        <v/>
      </c>
      <c r="E98" s="17"/>
      <c r="F98" s="17" t="str">
        <f>IF('様式 A-2'!$AL$1="","",'様式 A-2'!$AL$1)</f>
        <v/>
      </c>
      <c r="G98" s="44" t="str">
        <f>IF(L98="","",IF('様式 A-2'!$D$7&lt;&gt;"",'様式 A-2'!$D$7,'様式 A-2'!$D$8))</f>
        <v/>
      </c>
      <c r="H98" s="44"/>
      <c r="I98" s="17" t="str">
        <f>IF('様式 A-2'!$AM$3="","",'様式 A-2'!$AM$3)</f>
        <v/>
      </c>
      <c r="J98" s="220" t="str">
        <f>IF(L98="","",'様式 WA-2（集計作業用）'!$C$7)</f>
        <v/>
      </c>
      <c r="K98" s="43" t="s">
        <v>712</v>
      </c>
      <c r="L98" s="25"/>
      <c r="M98" s="26"/>
      <c r="N98" s="25"/>
      <c r="O98" s="26"/>
      <c r="P98" s="160"/>
      <c r="Q98" s="121"/>
      <c r="R98" s="21"/>
      <c r="S98" s="160"/>
      <c r="T98" s="16"/>
      <c r="U98" s="17" t="str">
        <f>IF(T98="","",DATEDIF(T98,'様式 A-2'!$G$2,"Y"))</f>
        <v/>
      </c>
      <c r="V98" s="160"/>
      <c r="W98" s="160"/>
      <c r="X98" s="99"/>
      <c r="Y98" s="99"/>
      <c r="Z98" s="99"/>
      <c r="AA98" s="99"/>
      <c r="AB98" s="99"/>
      <c r="AC98" s="99"/>
      <c r="AD98" s="99"/>
      <c r="AE98" s="99"/>
      <c r="AF98" s="279"/>
      <c r="AG98" s="17">
        <f t="shared" si="5"/>
        <v>0</v>
      </c>
      <c r="AH98" s="45">
        <f t="shared" si="6"/>
        <v>0</v>
      </c>
      <c r="AI98" s="236">
        <f t="shared" si="7"/>
        <v>0</v>
      </c>
    </row>
    <row r="99" spans="1:35" ht="24" customHeight="1">
      <c r="A99" s="17" t="str">
        <f>IF('様式 A-2'!$AL$1="","",'様式 A-2'!$AL$1)</f>
        <v/>
      </c>
      <c r="B99" s="43"/>
      <c r="C99" s="44" t="str">
        <f t="shared" si="4"/>
        <v/>
      </c>
      <c r="D99" s="44" t="str">
        <f t="shared" si="3"/>
        <v/>
      </c>
      <c r="E99" s="17"/>
      <c r="F99" s="17" t="str">
        <f>IF('様式 A-2'!$AL$1="","",'様式 A-2'!$AL$1)</f>
        <v/>
      </c>
      <c r="G99" s="44" t="str">
        <f>IF(L99="","",IF('様式 A-2'!$D$7&lt;&gt;"",'様式 A-2'!$D$7,'様式 A-2'!$D$8))</f>
        <v/>
      </c>
      <c r="H99" s="44"/>
      <c r="I99" s="17" t="str">
        <f>IF('様式 A-2'!$AM$3="","",'様式 A-2'!$AM$3)</f>
        <v/>
      </c>
      <c r="J99" s="220" t="str">
        <f>IF(L99="","",'様式 WA-2（集計作業用）'!$C$7)</f>
        <v/>
      </c>
      <c r="K99" s="43" t="s">
        <v>713</v>
      </c>
      <c r="L99" s="25"/>
      <c r="M99" s="26"/>
      <c r="N99" s="25"/>
      <c r="O99" s="26"/>
      <c r="P99" s="160"/>
      <c r="Q99" s="121"/>
      <c r="R99" s="21"/>
      <c r="S99" s="160"/>
      <c r="T99" s="16"/>
      <c r="U99" s="17" t="str">
        <f>IF(T99="","",DATEDIF(T99,'様式 A-2'!$G$2,"Y"))</f>
        <v/>
      </c>
      <c r="V99" s="160"/>
      <c r="W99" s="160"/>
      <c r="X99" s="99"/>
      <c r="Y99" s="99"/>
      <c r="Z99" s="99"/>
      <c r="AA99" s="99"/>
      <c r="AB99" s="99"/>
      <c r="AC99" s="99"/>
      <c r="AD99" s="99"/>
      <c r="AE99" s="99"/>
      <c r="AF99" s="279"/>
      <c r="AG99" s="17">
        <f t="shared" si="5"/>
        <v>0</v>
      </c>
      <c r="AH99" s="45">
        <f t="shared" si="6"/>
        <v>0</v>
      </c>
      <c r="AI99" s="236">
        <f t="shared" si="7"/>
        <v>0</v>
      </c>
    </row>
    <row r="100" spans="1:35" ht="24" customHeight="1">
      <c r="A100" s="17" t="str">
        <f>IF('様式 A-2'!$AL$1="","",'様式 A-2'!$AL$1)</f>
        <v/>
      </c>
      <c r="B100" s="43"/>
      <c r="C100" s="44" t="str">
        <f t="shared" si="4"/>
        <v/>
      </c>
      <c r="D100" s="44" t="str">
        <f t="shared" si="3"/>
        <v/>
      </c>
      <c r="E100" s="17"/>
      <c r="F100" s="17" t="str">
        <f>IF('様式 A-2'!$AL$1="","",'様式 A-2'!$AL$1)</f>
        <v/>
      </c>
      <c r="G100" s="44" t="str">
        <f>IF(L100="","",IF('様式 A-2'!$D$7&lt;&gt;"",'様式 A-2'!$D$7,'様式 A-2'!$D$8))</f>
        <v/>
      </c>
      <c r="H100" s="44"/>
      <c r="I100" s="17" t="str">
        <f>IF('様式 A-2'!$AM$3="","",'様式 A-2'!$AM$3)</f>
        <v/>
      </c>
      <c r="J100" s="220" t="str">
        <f>IF(L100="","",'様式 WA-2（集計作業用）'!$C$7)</f>
        <v/>
      </c>
      <c r="K100" s="43" t="s">
        <v>714</v>
      </c>
      <c r="L100" s="25"/>
      <c r="M100" s="26"/>
      <c r="N100" s="25"/>
      <c r="O100" s="26"/>
      <c r="P100" s="160"/>
      <c r="Q100" s="121"/>
      <c r="R100" s="21"/>
      <c r="S100" s="160"/>
      <c r="T100" s="16"/>
      <c r="U100" s="17" t="str">
        <f>IF(T100="","",DATEDIF(T100,'様式 A-2'!$G$2,"Y"))</f>
        <v/>
      </c>
      <c r="V100" s="160"/>
      <c r="W100" s="160"/>
      <c r="X100" s="99"/>
      <c r="Y100" s="99"/>
      <c r="Z100" s="99"/>
      <c r="AA100" s="99"/>
      <c r="AB100" s="99"/>
      <c r="AC100" s="99"/>
      <c r="AD100" s="99"/>
      <c r="AE100" s="99"/>
      <c r="AF100" s="279"/>
      <c r="AG100" s="17">
        <f t="shared" si="5"/>
        <v>0</v>
      </c>
      <c r="AH100" s="45">
        <f t="shared" si="6"/>
        <v>0</v>
      </c>
      <c r="AI100" s="236">
        <f t="shared" si="7"/>
        <v>0</v>
      </c>
    </row>
    <row r="101" spans="1:35" ht="24" customHeight="1">
      <c r="A101" s="17" t="str">
        <f>IF('様式 A-2'!$AL$1="","",'様式 A-2'!$AL$1)</f>
        <v/>
      </c>
      <c r="B101" s="43"/>
      <c r="C101" s="44" t="str">
        <f t="shared" si="4"/>
        <v/>
      </c>
      <c r="D101" s="44" t="str">
        <f t="shared" si="3"/>
        <v/>
      </c>
      <c r="E101" s="17"/>
      <c r="F101" s="17" t="str">
        <f>IF('様式 A-2'!$AL$1="","",'様式 A-2'!$AL$1)</f>
        <v/>
      </c>
      <c r="G101" s="44" t="str">
        <f>IF(L101="","",IF('様式 A-2'!$D$7&lt;&gt;"",'様式 A-2'!$D$7,'様式 A-2'!$D$8))</f>
        <v/>
      </c>
      <c r="H101" s="44"/>
      <c r="I101" s="17" t="str">
        <f>IF('様式 A-2'!$AM$3="","",'様式 A-2'!$AM$3)</f>
        <v/>
      </c>
      <c r="J101" s="220" t="str">
        <f>IF(L101="","",'様式 WA-2（集計作業用）'!$C$7)</f>
        <v/>
      </c>
      <c r="K101" s="43" t="s">
        <v>715</v>
      </c>
      <c r="L101" s="25"/>
      <c r="M101" s="26"/>
      <c r="N101" s="25"/>
      <c r="O101" s="26"/>
      <c r="P101" s="160"/>
      <c r="Q101" s="121"/>
      <c r="R101" s="21"/>
      <c r="S101" s="160"/>
      <c r="T101" s="16"/>
      <c r="U101" s="17" t="str">
        <f>IF(T101="","",DATEDIF(T101,'様式 A-2'!$G$2,"Y"))</f>
        <v/>
      </c>
      <c r="V101" s="160"/>
      <c r="W101" s="160"/>
      <c r="X101" s="99"/>
      <c r="Y101" s="99"/>
      <c r="Z101" s="99"/>
      <c r="AA101" s="99"/>
      <c r="AB101" s="99"/>
      <c r="AC101" s="99"/>
      <c r="AD101" s="99"/>
      <c r="AE101" s="99"/>
      <c r="AF101" s="279"/>
      <c r="AG101" s="17">
        <f t="shared" si="5"/>
        <v>0</v>
      </c>
      <c r="AH101" s="45">
        <f t="shared" si="6"/>
        <v>0</v>
      </c>
      <c r="AI101" s="236">
        <f t="shared" si="7"/>
        <v>0</v>
      </c>
    </row>
    <row r="102" spans="1:35" ht="24" customHeight="1">
      <c r="A102" s="17" t="str">
        <f>IF('様式 A-2'!$AL$1="","",'様式 A-2'!$AL$1)</f>
        <v/>
      </c>
      <c r="B102" s="43"/>
      <c r="C102" s="44" t="str">
        <f t="shared" si="4"/>
        <v/>
      </c>
      <c r="D102" s="44" t="str">
        <f t="shared" si="3"/>
        <v/>
      </c>
      <c r="E102" s="17"/>
      <c r="F102" s="17" t="str">
        <f>IF('様式 A-2'!$AL$1="","",'様式 A-2'!$AL$1)</f>
        <v/>
      </c>
      <c r="G102" s="44" t="str">
        <f>IF(L102="","",IF('様式 A-2'!$D$7&lt;&gt;"",'様式 A-2'!$D$7,'様式 A-2'!$D$8))</f>
        <v/>
      </c>
      <c r="H102" s="44"/>
      <c r="I102" s="17" t="str">
        <f>IF('様式 A-2'!$AM$3="","",'様式 A-2'!$AM$3)</f>
        <v/>
      </c>
      <c r="J102" s="220" t="str">
        <f>IF(L102="","",'様式 WA-2（集計作業用）'!$C$7)</f>
        <v/>
      </c>
      <c r="K102" s="43" t="s">
        <v>716</v>
      </c>
      <c r="L102" s="25"/>
      <c r="M102" s="26"/>
      <c r="N102" s="25"/>
      <c r="O102" s="26"/>
      <c r="P102" s="160"/>
      <c r="Q102" s="121"/>
      <c r="R102" s="21"/>
      <c r="S102" s="160"/>
      <c r="T102" s="16"/>
      <c r="U102" s="17" t="str">
        <f>IF(T102="","",DATEDIF(T102,'様式 A-2'!$G$2,"Y"))</f>
        <v/>
      </c>
      <c r="V102" s="160"/>
      <c r="W102" s="160"/>
      <c r="X102" s="99"/>
      <c r="Y102" s="99"/>
      <c r="Z102" s="99"/>
      <c r="AA102" s="99"/>
      <c r="AB102" s="99"/>
      <c r="AC102" s="99"/>
      <c r="AD102" s="99"/>
      <c r="AE102" s="99"/>
      <c r="AF102" s="279"/>
      <c r="AG102" s="17">
        <f t="shared" si="5"/>
        <v>0</v>
      </c>
      <c r="AH102" s="45">
        <f t="shared" si="6"/>
        <v>0</v>
      </c>
      <c r="AI102" s="236">
        <f t="shared" si="7"/>
        <v>0</v>
      </c>
    </row>
    <row r="103" spans="1:35" ht="24" customHeight="1">
      <c r="A103" s="17" t="str">
        <f>IF('様式 A-2'!$AL$1="","",'様式 A-2'!$AL$1)</f>
        <v/>
      </c>
      <c r="B103" s="43"/>
      <c r="C103" s="44" t="str">
        <f t="shared" si="4"/>
        <v/>
      </c>
      <c r="D103" s="44" t="str">
        <f t="shared" si="3"/>
        <v/>
      </c>
      <c r="E103" s="17"/>
      <c r="F103" s="17" t="str">
        <f>IF('様式 A-2'!$AL$1="","",'様式 A-2'!$AL$1)</f>
        <v/>
      </c>
      <c r="G103" s="44" t="str">
        <f>IF(L103="","",IF('様式 A-2'!$D$7&lt;&gt;"",'様式 A-2'!$D$7,'様式 A-2'!$D$8))</f>
        <v/>
      </c>
      <c r="H103" s="44"/>
      <c r="I103" s="17" t="str">
        <f>IF('様式 A-2'!$AM$3="","",'様式 A-2'!$AM$3)</f>
        <v/>
      </c>
      <c r="J103" s="220" t="str">
        <f>IF(L103="","",'様式 WA-2（集計作業用）'!$C$7)</f>
        <v/>
      </c>
      <c r="K103" s="43" t="s">
        <v>717</v>
      </c>
      <c r="L103" s="25"/>
      <c r="M103" s="26"/>
      <c r="N103" s="25"/>
      <c r="O103" s="26"/>
      <c r="P103" s="160"/>
      <c r="Q103" s="121"/>
      <c r="R103" s="21"/>
      <c r="S103" s="160"/>
      <c r="T103" s="16"/>
      <c r="U103" s="17" t="str">
        <f>IF(T103="","",DATEDIF(T103,'様式 A-2'!$G$2,"Y"))</f>
        <v/>
      </c>
      <c r="V103" s="160"/>
      <c r="W103" s="160"/>
      <c r="X103" s="99"/>
      <c r="Y103" s="99"/>
      <c r="Z103" s="99"/>
      <c r="AA103" s="99"/>
      <c r="AB103" s="99"/>
      <c r="AC103" s="99"/>
      <c r="AD103" s="99"/>
      <c r="AE103" s="99"/>
      <c r="AF103" s="279"/>
      <c r="AG103" s="17">
        <f t="shared" si="5"/>
        <v>0</v>
      </c>
      <c r="AH103" s="45">
        <f t="shared" si="6"/>
        <v>0</v>
      </c>
      <c r="AI103" s="236">
        <f t="shared" si="7"/>
        <v>0</v>
      </c>
    </row>
    <row r="104" spans="1:35" ht="24" customHeight="1">
      <c r="A104" s="17" t="str">
        <f>IF('様式 A-2'!$AL$1="","",'様式 A-2'!$AL$1)</f>
        <v/>
      </c>
      <c r="B104" s="43"/>
      <c r="C104" s="44" t="str">
        <f t="shared" si="4"/>
        <v/>
      </c>
      <c r="D104" s="44" t="str">
        <f t="shared" si="3"/>
        <v/>
      </c>
      <c r="E104" s="17"/>
      <c r="F104" s="17" t="str">
        <f>IF('様式 A-2'!$AL$1="","",'様式 A-2'!$AL$1)</f>
        <v/>
      </c>
      <c r="G104" s="44" t="str">
        <f>IF(L104="","",IF('様式 A-2'!$D$7&lt;&gt;"",'様式 A-2'!$D$7,'様式 A-2'!$D$8))</f>
        <v/>
      </c>
      <c r="H104" s="44"/>
      <c r="I104" s="17" t="str">
        <f>IF('様式 A-2'!$AM$3="","",'様式 A-2'!$AM$3)</f>
        <v/>
      </c>
      <c r="J104" s="220" t="str">
        <f>IF(L104="","",'様式 WA-2（集計作業用）'!$C$7)</f>
        <v/>
      </c>
      <c r="K104" s="43" t="s">
        <v>718</v>
      </c>
      <c r="L104" s="25"/>
      <c r="M104" s="26"/>
      <c r="N104" s="25"/>
      <c r="O104" s="26"/>
      <c r="P104" s="160"/>
      <c r="Q104" s="121"/>
      <c r="R104" s="21"/>
      <c r="S104" s="160"/>
      <c r="T104" s="16"/>
      <c r="U104" s="17" t="str">
        <f>IF(T104="","",DATEDIF(T104,'様式 A-2'!$G$2,"Y"))</f>
        <v/>
      </c>
      <c r="V104" s="160"/>
      <c r="W104" s="160"/>
      <c r="X104" s="99"/>
      <c r="Y104" s="99"/>
      <c r="Z104" s="99"/>
      <c r="AA104" s="99"/>
      <c r="AB104" s="99"/>
      <c r="AC104" s="99"/>
      <c r="AD104" s="99"/>
      <c r="AE104" s="99"/>
      <c r="AF104" s="279"/>
      <c r="AG104" s="17">
        <f t="shared" si="5"/>
        <v>0</v>
      </c>
      <c r="AH104" s="45">
        <f t="shared" si="6"/>
        <v>0</v>
      </c>
      <c r="AI104" s="236">
        <f t="shared" si="7"/>
        <v>0</v>
      </c>
    </row>
    <row r="105" spans="1:35" ht="24" customHeight="1">
      <c r="A105" s="17" t="str">
        <f>IF('様式 A-2'!$AL$1="","",'様式 A-2'!$AL$1)</f>
        <v/>
      </c>
      <c r="B105" s="43"/>
      <c r="C105" s="44" t="str">
        <f t="shared" si="4"/>
        <v/>
      </c>
      <c r="D105" s="44" t="str">
        <f t="shared" si="3"/>
        <v/>
      </c>
      <c r="E105" s="17"/>
      <c r="F105" s="17" t="str">
        <f>IF('様式 A-2'!$AL$1="","",'様式 A-2'!$AL$1)</f>
        <v/>
      </c>
      <c r="G105" s="44" t="str">
        <f>IF(L105="","",IF('様式 A-2'!$D$7&lt;&gt;"",'様式 A-2'!$D$7,'様式 A-2'!$D$8))</f>
        <v/>
      </c>
      <c r="H105" s="44"/>
      <c r="I105" s="17" t="str">
        <f>IF('様式 A-2'!$AM$3="","",'様式 A-2'!$AM$3)</f>
        <v/>
      </c>
      <c r="J105" s="220" t="str">
        <f>IF(L105="","",'様式 WA-2（集計作業用）'!$C$7)</f>
        <v/>
      </c>
      <c r="K105" s="43" t="s">
        <v>719</v>
      </c>
      <c r="L105" s="25"/>
      <c r="M105" s="26"/>
      <c r="N105" s="25"/>
      <c r="O105" s="26"/>
      <c r="P105" s="160"/>
      <c r="Q105" s="121"/>
      <c r="R105" s="21"/>
      <c r="S105" s="160"/>
      <c r="T105" s="16"/>
      <c r="U105" s="17" t="str">
        <f>IF(T105="","",DATEDIF(T105,'様式 A-2'!$G$2,"Y"))</f>
        <v/>
      </c>
      <c r="V105" s="160"/>
      <c r="W105" s="160"/>
      <c r="X105" s="99"/>
      <c r="Y105" s="99"/>
      <c r="Z105" s="99"/>
      <c r="AA105" s="99"/>
      <c r="AB105" s="99"/>
      <c r="AC105" s="99"/>
      <c r="AD105" s="99"/>
      <c r="AE105" s="99"/>
      <c r="AF105" s="279"/>
      <c r="AG105" s="17">
        <f t="shared" si="5"/>
        <v>0</v>
      </c>
      <c r="AH105" s="45">
        <f t="shared" si="6"/>
        <v>0</v>
      </c>
      <c r="AI105" s="236">
        <f t="shared" si="7"/>
        <v>0</v>
      </c>
    </row>
    <row r="106" spans="1:35" ht="24" customHeight="1">
      <c r="A106" s="17" t="str">
        <f>IF('様式 A-2'!$AL$1="","",'様式 A-2'!$AL$1)</f>
        <v/>
      </c>
      <c r="B106" s="43"/>
      <c r="C106" s="44" t="str">
        <f t="shared" si="4"/>
        <v/>
      </c>
      <c r="D106" s="44" t="str">
        <f t="shared" si="3"/>
        <v/>
      </c>
      <c r="E106" s="17"/>
      <c r="F106" s="17" t="str">
        <f>IF('様式 A-2'!$AL$1="","",'様式 A-2'!$AL$1)</f>
        <v/>
      </c>
      <c r="G106" s="44" t="str">
        <f>IF(L106="","",IF('様式 A-2'!$D$7&lt;&gt;"",'様式 A-2'!$D$7,'様式 A-2'!$D$8))</f>
        <v/>
      </c>
      <c r="H106" s="44"/>
      <c r="I106" s="17" t="str">
        <f>IF('様式 A-2'!$AM$3="","",'様式 A-2'!$AM$3)</f>
        <v/>
      </c>
      <c r="J106" s="220" t="str">
        <f>IF(L106="","",'様式 WA-2（集計作業用）'!$C$7)</f>
        <v/>
      </c>
      <c r="K106" s="43" t="s">
        <v>720</v>
      </c>
      <c r="L106" s="25"/>
      <c r="M106" s="26"/>
      <c r="N106" s="25"/>
      <c r="O106" s="26"/>
      <c r="P106" s="160"/>
      <c r="Q106" s="121"/>
      <c r="R106" s="21"/>
      <c r="S106" s="160"/>
      <c r="T106" s="16"/>
      <c r="U106" s="17" t="str">
        <f>IF(T106="","",DATEDIF(T106,'様式 A-2'!$G$2,"Y"))</f>
        <v/>
      </c>
      <c r="V106" s="160"/>
      <c r="W106" s="160"/>
      <c r="X106" s="99"/>
      <c r="Y106" s="99"/>
      <c r="Z106" s="99"/>
      <c r="AA106" s="99"/>
      <c r="AB106" s="99"/>
      <c r="AC106" s="99"/>
      <c r="AD106" s="99"/>
      <c r="AE106" s="99"/>
      <c r="AF106" s="279"/>
      <c r="AG106" s="17">
        <f t="shared" si="5"/>
        <v>0</v>
      </c>
      <c r="AH106" s="45">
        <f t="shared" si="6"/>
        <v>0</v>
      </c>
      <c r="AI106" s="236">
        <f t="shared" si="7"/>
        <v>0</v>
      </c>
    </row>
    <row r="107" spans="1:35" ht="24" customHeight="1">
      <c r="A107" s="17" t="str">
        <f>IF('様式 A-2'!$AL$1="","",'様式 A-2'!$AL$1)</f>
        <v/>
      </c>
      <c r="B107" s="43"/>
      <c r="C107" s="44" t="str">
        <f t="shared" si="4"/>
        <v/>
      </c>
      <c r="D107" s="44" t="str">
        <f t="shared" si="3"/>
        <v/>
      </c>
      <c r="E107" s="17"/>
      <c r="F107" s="17" t="str">
        <f>IF('様式 A-2'!$AL$1="","",'様式 A-2'!$AL$1)</f>
        <v/>
      </c>
      <c r="G107" s="44" t="str">
        <f>IF(L107="","",IF('様式 A-2'!$D$7&lt;&gt;"",'様式 A-2'!$D$7,'様式 A-2'!$D$8))</f>
        <v/>
      </c>
      <c r="H107" s="44"/>
      <c r="I107" s="17" t="str">
        <f>IF('様式 A-2'!$AM$3="","",'様式 A-2'!$AM$3)</f>
        <v/>
      </c>
      <c r="J107" s="220" t="str">
        <f>IF(L107="","",'様式 WA-2（集計作業用）'!$C$7)</f>
        <v/>
      </c>
      <c r="K107" s="43" t="s">
        <v>721</v>
      </c>
      <c r="L107" s="25"/>
      <c r="M107" s="26"/>
      <c r="N107" s="25"/>
      <c r="O107" s="26"/>
      <c r="P107" s="160"/>
      <c r="Q107" s="121"/>
      <c r="R107" s="21"/>
      <c r="S107" s="160"/>
      <c r="T107" s="16"/>
      <c r="U107" s="17" t="str">
        <f>IF(T107="","",DATEDIF(T107,'様式 A-2'!$G$2,"Y"))</f>
        <v/>
      </c>
      <c r="V107" s="160"/>
      <c r="W107" s="160"/>
      <c r="X107" s="99"/>
      <c r="Y107" s="99"/>
      <c r="Z107" s="99"/>
      <c r="AA107" s="99"/>
      <c r="AB107" s="99"/>
      <c r="AC107" s="99"/>
      <c r="AD107" s="99"/>
      <c r="AE107" s="99"/>
      <c r="AF107" s="279"/>
      <c r="AG107" s="17">
        <f t="shared" si="5"/>
        <v>0</v>
      </c>
      <c r="AH107" s="45">
        <f t="shared" si="6"/>
        <v>0</v>
      </c>
      <c r="AI107" s="236">
        <f t="shared" si="7"/>
        <v>0</v>
      </c>
    </row>
    <row r="108" spans="1:35" ht="24" customHeight="1">
      <c r="A108" s="17" t="str">
        <f>IF('様式 A-2'!$AL$1="","",'様式 A-2'!$AL$1)</f>
        <v/>
      </c>
      <c r="B108" s="43"/>
      <c r="C108" s="44" t="str">
        <f t="shared" si="4"/>
        <v/>
      </c>
      <c r="D108" s="44" t="str">
        <f t="shared" si="3"/>
        <v/>
      </c>
      <c r="E108" s="17"/>
      <c r="F108" s="17" t="str">
        <f>IF('様式 A-2'!$AL$1="","",'様式 A-2'!$AL$1)</f>
        <v/>
      </c>
      <c r="G108" s="44" t="str">
        <f>IF(L108="","",IF('様式 A-2'!$D$7&lt;&gt;"",'様式 A-2'!$D$7,'様式 A-2'!$D$8))</f>
        <v/>
      </c>
      <c r="H108" s="44"/>
      <c r="I108" s="17" t="str">
        <f>IF('様式 A-2'!$AM$3="","",'様式 A-2'!$AM$3)</f>
        <v/>
      </c>
      <c r="J108" s="220" t="str">
        <f>IF(L108="","",'様式 WA-2（集計作業用）'!$C$7)</f>
        <v/>
      </c>
      <c r="K108" s="43" t="s">
        <v>722</v>
      </c>
      <c r="L108" s="25"/>
      <c r="M108" s="26"/>
      <c r="N108" s="25"/>
      <c r="O108" s="26"/>
      <c r="P108" s="160"/>
      <c r="Q108" s="121"/>
      <c r="R108" s="21"/>
      <c r="S108" s="160"/>
      <c r="T108" s="16"/>
      <c r="U108" s="17" t="str">
        <f>IF(T108="","",DATEDIF(T108,'様式 A-2'!$G$2,"Y"))</f>
        <v/>
      </c>
      <c r="V108" s="160"/>
      <c r="W108" s="160"/>
      <c r="X108" s="99"/>
      <c r="Y108" s="99"/>
      <c r="Z108" s="99"/>
      <c r="AA108" s="99"/>
      <c r="AB108" s="99"/>
      <c r="AC108" s="99"/>
      <c r="AD108" s="99"/>
      <c r="AE108" s="99"/>
      <c r="AF108" s="279"/>
      <c r="AG108" s="17">
        <f t="shared" si="5"/>
        <v>0</v>
      </c>
      <c r="AH108" s="45">
        <f t="shared" si="6"/>
        <v>0</v>
      </c>
      <c r="AI108" s="236">
        <f t="shared" si="7"/>
        <v>0</v>
      </c>
    </row>
    <row r="109" spans="1:35" ht="24" customHeight="1">
      <c r="A109" s="17" t="str">
        <f>IF('様式 A-2'!$AL$1="","",'様式 A-2'!$AL$1)</f>
        <v/>
      </c>
      <c r="B109" s="43"/>
      <c r="C109" s="44" t="str">
        <f t="shared" si="4"/>
        <v/>
      </c>
      <c r="D109" s="44" t="str">
        <f t="shared" si="3"/>
        <v/>
      </c>
      <c r="E109" s="17"/>
      <c r="F109" s="17" t="str">
        <f>IF('様式 A-2'!$AL$1="","",'様式 A-2'!$AL$1)</f>
        <v/>
      </c>
      <c r="G109" s="44" t="str">
        <f>IF(L109="","",IF('様式 A-2'!$D$7&lt;&gt;"",'様式 A-2'!$D$7,'様式 A-2'!$D$8))</f>
        <v/>
      </c>
      <c r="H109" s="44"/>
      <c r="I109" s="17" t="str">
        <f>IF('様式 A-2'!$AM$3="","",'様式 A-2'!$AM$3)</f>
        <v/>
      </c>
      <c r="J109" s="220" t="str">
        <f>IF(L109="","",'様式 WA-2（集計作業用）'!$C$7)</f>
        <v/>
      </c>
      <c r="K109" s="43" t="s">
        <v>602</v>
      </c>
      <c r="L109" s="25"/>
      <c r="M109" s="26"/>
      <c r="N109" s="25"/>
      <c r="O109" s="26"/>
      <c r="P109" s="160"/>
      <c r="Q109" s="121"/>
      <c r="R109" s="21"/>
      <c r="S109" s="160"/>
      <c r="T109" s="16"/>
      <c r="U109" s="17" t="str">
        <f>IF(T109="","",DATEDIF(T109,'様式 A-2'!$G$2,"Y"))</f>
        <v/>
      </c>
      <c r="V109" s="160"/>
      <c r="W109" s="160"/>
      <c r="X109" s="99"/>
      <c r="Y109" s="99"/>
      <c r="Z109" s="99"/>
      <c r="AA109" s="99"/>
      <c r="AB109" s="99"/>
      <c r="AC109" s="99"/>
      <c r="AD109" s="99"/>
      <c r="AE109" s="99"/>
      <c r="AF109" s="279"/>
      <c r="AG109" s="17">
        <f t="shared" si="5"/>
        <v>0</v>
      </c>
      <c r="AH109" s="45">
        <f t="shared" si="6"/>
        <v>0</v>
      </c>
      <c r="AI109" s="236">
        <f t="shared" si="7"/>
        <v>0</v>
      </c>
    </row>
    <row r="110" spans="1:35" ht="24" customHeight="1">
      <c r="A110" s="17" t="str">
        <f>IF('様式 A-2'!$AL$1="","",'様式 A-2'!$AL$1)</f>
        <v/>
      </c>
      <c r="B110" s="43"/>
      <c r="C110" s="44" t="str">
        <f t="shared" si="4"/>
        <v/>
      </c>
      <c r="D110" s="44" t="str">
        <f t="shared" si="3"/>
        <v/>
      </c>
      <c r="E110" s="17"/>
      <c r="F110" s="17" t="str">
        <f>IF('様式 A-2'!$AL$1="","",'様式 A-2'!$AL$1)</f>
        <v/>
      </c>
      <c r="G110" s="44" t="str">
        <f>IF(L110="","",IF('様式 A-2'!$D$7&lt;&gt;"",'様式 A-2'!$D$7,'様式 A-2'!$D$8))</f>
        <v/>
      </c>
      <c r="H110" s="44"/>
      <c r="I110" s="17" t="str">
        <f>IF('様式 A-2'!$AM$3="","",'様式 A-2'!$AM$3)</f>
        <v/>
      </c>
      <c r="J110" s="220" t="str">
        <f>IF(L110="","",'様式 WA-2（集計作業用）'!$C$7)</f>
        <v/>
      </c>
      <c r="K110" s="43" t="s">
        <v>603</v>
      </c>
      <c r="L110" s="25"/>
      <c r="M110" s="26"/>
      <c r="N110" s="25"/>
      <c r="O110" s="26"/>
      <c r="P110" s="160"/>
      <c r="Q110" s="121"/>
      <c r="R110" s="21"/>
      <c r="S110" s="160"/>
      <c r="T110" s="16"/>
      <c r="U110" s="17" t="str">
        <f>IF(T110="","",DATEDIF(T110,'様式 A-2'!$G$2,"Y"))</f>
        <v/>
      </c>
      <c r="V110" s="160"/>
      <c r="W110" s="160"/>
      <c r="X110" s="99"/>
      <c r="Y110" s="99"/>
      <c r="Z110" s="99"/>
      <c r="AA110" s="99"/>
      <c r="AB110" s="99"/>
      <c r="AC110" s="99"/>
      <c r="AD110" s="99"/>
      <c r="AE110" s="99"/>
      <c r="AF110" s="279"/>
      <c r="AG110" s="17">
        <f t="shared" si="5"/>
        <v>0</v>
      </c>
      <c r="AH110" s="45">
        <f t="shared" si="6"/>
        <v>0</v>
      </c>
      <c r="AI110" s="236">
        <f t="shared" si="7"/>
        <v>0</v>
      </c>
    </row>
    <row r="111" spans="1:35" ht="24" customHeight="1">
      <c r="A111" s="17" t="str">
        <f>IF('様式 A-2'!$AL$1="","",'様式 A-2'!$AL$1)</f>
        <v/>
      </c>
      <c r="B111" s="43"/>
      <c r="C111" s="44" t="str">
        <f t="shared" si="4"/>
        <v/>
      </c>
      <c r="D111" s="44" t="str">
        <f t="shared" si="3"/>
        <v/>
      </c>
      <c r="E111" s="17"/>
      <c r="F111" s="17" t="str">
        <f>IF('様式 A-2'!$AL$1="","",'様式 A-2'!$AL$1)</f>
        <v/>
      </c>
      <c r="G111" s="44" t="str">
        <f>IF(L111="","",IF('様式 A-2'!$D$7&lt;&gt;"",'様式 A-2'!$D$7,'様式 A-2'!$D$8))</f>
        <v/>
      </c>
      <c r="H111" s="44"/>
      <c r="I111" s="17" t="str">
        <f>IF('様式 A-2'!$AM$3="","",'様式 A-2'!$AM$3)</f>
        <v/>
      </c>
      <c r="J111" s="220" t="str">
        <f>IF(L111="","",'様式 WA-2（集計作業用）'!$C$7)</f>
        <v/>
      </c>
      <c r="K111" s="43" t="s">
        <v>604</v>
      </c>
      <c r="L111" s="25"/>
      <c r="M111" s="26"/>
      <c r="N111" s="25"/>
      <c r="O111" s="26"/>
      <c r="P111" s="160"/>
      <c r="Q111" s="121"/>
      <c r="R111" s="21"/>
      <c r="S111" s="160"/>
      <c r="T111" s="16"/>
      <c r="U111" s="17" t="str">
        <f>IF(T111="","",DATEDIF(T111,'様式 A-2'!$G$2,"Y"))</f>
        <v/>
      </c>
      <c r="V111" s="160"/>
      <c r="W111" s="160"/>
      <c r="X111" s="99"/>
      <c r="Y111" s="99"/>
      <c r="Z111" s="99"/>
      <c r="AA111" s="99"/>
      <c r="AB111" s="99"/>
      <c r="AC111" s="99"/>
      <c r="AD111" s="99"/>
      <c r="AE111" s="99"/>
      <c r="AF111" s="279"/>
      <c r="AG111" s="17">
        <f t="shared" si="5"/>
        <v>0</v>
      </c>
      <c r="AH111" s="45">
        <f t="shared" si="6"/>
        <v>0</v>
      </c>
      <c r="AI111" s="236">
        <f t="shared" si="7"/>
        <v>0</v>
      </c>
    </row>
    <row r="112" spans="1:35" ht="24" customHeight="1">
      <c r="A112" s="17" t="str">
        <f>IF('様式 A-2'!$AL$1="","",'様式 A-2'!$AL$1)</f>
        <v/>
      </c>
      <c r="B112" s="43"/>
      <c r="C112" s="44" t="str">
        <f t="shared" si="4"/>
        <v/>
      </c>
      <c r="D112" s="44" t="str">
        <f t="shared" si="3"/>
        <v/>
      </c>
      <c r="E112" s="17"/>
      <c r="F112" s="17" t="str">
        <f>IF('様式 A-2'!$AL$1="","",'様式 A-2'!$AL$1)</f>
        <v/>
      </c>
      <c r="G112" s="44" t="str">
        <f>IF(L112="","",IF('様式 A-2'!$D$7&lt;&gt;"",'様式 A-2'!$D$7,'様式 A-2'!$D$8))</f>
        <v/>
      </c>
      <c r="H112" s="44"/>
      <c r="I112" s="17" t="str">
        <f>IF('様式 A-2'!$AM$3="","",'様式 A-2'!$AM$3)</f>
        <v/>
      </c>
      <c r="J112" s="220" t="str">
        <f>IF(L112="","",'様式 WA-2（集計作業用）'!$C$7)</f>
        <v/>
      </c>
      <c r="K112" s="43" t="s">
        <v>605</v>
      </c>
      <c r="L112" s="25"/>
      <c r="M112" s="26"/>
      <c r="N112" s="25"/>
      <c r="O112" s="26"/>
      <c r="P112" s="160"/>
      <c r="Q112" s="121"/>
      <c r="R112" s="21"/>
      <c r="S112" s="160"/>
      <c r="T112" s="16"/>
      <c r="U112" s="17" t="str">
        <f>IF(T112="","",DATEDIF(T112,'様式 A-2'!$G$2,"Y"))</f>
        <v/>
      </c>
      <c r="V112" s="160"/>
      <c r="W112" s="160"/>
      <c r="X112" s="99"/>
      <c r="Y112" s="99"/>
      <c r="Z112" s="99"/>
      <c r="AA112" s="99"/>
      <c r="AB112" s="99"/>
      <c r="AC112" s="99"/>
      <c r="AD112" s="99"/>
      <c r="AE112" s="99"/>
      <c r="AF112" s="279"/>
      <c r="AG112" s="17">
        <f t="shared" si="5"/>
        <v>0</v>
      </c>
      <c r="AH112" s="45">
        <f t="shared" si="6"/>
        <v>0</v>
      </c>
      <c r="AI112" s="236">
        <f t="shared" si="7"/>
        <v>0</v>
      </c>
    </row>
    <row r="113" spans="1:35" ht="24" customHeight="1">
      <c r="A113" s="17" t="str">
        <f>IF('様式 A-2'!$AL$1="","",'様式 A-2'!$AL$1)</f>
        <v/>
      </c>
      <c r="B113" s="43"/>
      <c r="C113" s="44" t="str">
        <f t="shared" si="4"/>
        <v/>
      </c>
      <c r="D113" s="44" t="str">
        <f t="shared" ref="D113:D129" si="8">IF(L113="","",ASC(TRIM(N113&amp;" "&amp;O113)))</f>
        <v/>
      </c>
      <c r="E113" s="17"/>
      <c r="F113" s="17" t="str">
        <f>IF('様式 A-2'!$AL$1="","",'様式 A-2'!$AL$1)</f>
        <v/>
      </c>
      <c r="G113" s="44" t="str">
        <f>IF(L113="","",IF('様式 A-2'!$D$7&lt;&gt;"",'様式 A-2'!$D$7,'様式 A-2'!$D$8))</f>
        <v/>
      </c>
      <c r="H113" s="44"/>
      <c r="I113" s="17" t="str">
        <f>IF('様式 A-2'!$AM$3="","",'様式 A-2'!$AM$3)</f>
        <v/>
      </c>
      <c r="J113" s="220" t="str">
        <f>IF(L113="","",'様式 WA-2（集計作業用）'!$C$7)</f>
        <v/>
      </c>
      <c r="K113" s="43" t="s">
        <v>606</v>
      </c>
      <c r="L113" s="25"/>
      <c r="M113" s="26"/>
      <c r="N113" s="25"/>
      <c r="O113" s="26"/>
      <c r="P113" s="160"/>
      <c r="Q113" s="121"/>
      <c r="R113" s="21"/>
      <c r="S113" s="160"/>
      <c r="T113" s="16"/>
      <c r="U113" s="17" t="str">
        <f>IF(T113="","",DATEDIF(T113,'様式 A-2'!$G$2,"Y"))</f>
        <v/>
      </c>
      <c r="V113" s="160"/>
      <c r="W113" s="160"/>
      <c r="X113" s="99"/>
      <c r="Y113" s="99"/>
      <c r="Z113" s="99"/>
      <c r="AA113" s="99"/>
      <c r="AB113" s="99"/>
      <c r="AC113" s="99"/>
      <c r="AD113" s="99"/>
      <c r="AE113" s="99"/>
      <c r="AF113" s="279"/>
      <c r="AG113" s="17">
        <f t="shared" si="5"/>
        <v>0</v>
      </c>
      <c r="AH113" s="45">
        <f t="shared" si="6"/>
        <v>0</v>
      </c>
      <c r="AI113" s="236">
        <f t="shared" si="7"/>
        <v>0</v>
      </c>
    </row>
    <row r="114" spans="1:35" ht="24" customHeight="1">
      <c r="A114" s="17" t="str">
        <f>IF('様式 A-2'!$AL$1="","",'様式 A-2'!$AL$1)</f>
        <v/>
      </c>
      <c r="B114" s="43"/>
      <c r="C114" s="44" t="str">
        <f t="shared" ref="C114:C129" si="9">IF(L114="","",TRIM(L114&amp;"　"&amp;M114))</f>
        <v/>
      </c>
      <c r="D114" s="44" t="str">
        <f t="shared" si="8"/>
        <v/>
      </c>
      <c r="E114" s="17"/>
      <c r="F114" s="17" t="str">
        <f>IF('様式 A-2'!$AL$1="","",'様式 A-2'!$AL$1)</f>
        <v/>
      </c>
      <c r="G114" s="44" t="str">
        <f>IF(L114="","",IF('様式 A-2'!$D$7&lt;&gt;"",'様式 A-2'!$D$7,'様式 A-2'!$D$8))</f>
        <v/>
      </c>
      <c r="H114" s="44"/>
      <c r="I114" s="17" t="str">
        <f>IF('様式 A-2'!$AM$3="","",'様式 A-2'!$AM$3)</f>
        <v/>
      </c>
      <c r="J114" s="220" t="str">
        <f>IF(L114="","",'様式 WA-2（集計作業用）'!$C$7)</f>
        <v/>
      </c>
      <c r="K114" s="43" t="s">
        <v>607</v>
      </c>
      <c r="L114" s="25"/>
      <c r="M114" s="26"/>
      <c r="N114" s="25"/>
      <c r="O114" s="26"/>
      <c r="P114" s="160"/>
      <c r="Q114" s="121"/>
      <c r="R114" s="21"/>
      <c r="S114" s="160"/>
      <c r="T114" s="16"/>
      <c r="U114" s="17" t="str">
        <f>IF(T114="","",DATEDIF(T114,'様式 A-2'!$G$2,"Y"))</f>
        <v/>
      </c>
      <c r="V114" s="160"/>
      <c r="W114" s="160"/>
      <c r="X114" s="99"/>
      <c r="Y114" s="99"/>
      <c r="Z114" s="99"/>
      <c r="AA114" s="99"/>
      <c r="AB114" s="99"/>
      <c r="AC114" s="99"/>
      <c r="AD114" s="99"/>
      <c r="AE114" s="99"/>
      <c r="AF114" s="279"/>
      <c r="AG114" s="17">
        <f t="shared" si="5"/>
        <v>0</v>
      </c>
      <c r="AH114" s="45">
        <f t="shared" si="6"/>
        <v>0</v>
      </c>
      <c r="AI114" s="236">
        <f t="shared" si="7"/>
        <v>0</v>
      </c>
    </row>
    <row r="115" spans="1:35" ht="24" customHeight="1">
      <c r="A115" s="17" t="str">
        <f>IF('様式 A-2'!$AL$1="","",'様式 A-2'!$AL$1)</f>
        <v/>
      </c>
      <c r="B115" s="43"/>
      <c r="C115" s="44" t="str">
        <f t="shared" si="9"/>
        <v/>
      </c>
      <c r="D115" s="44" t="str">
        <f t="shared" si="8"/>
        <v/>
      </c>
      <c r="E115" s="17"/>
      <c r="F115" s="17" t="str">
        <f>IF('様式 A-2'!$AL$1="","",'様式 A-2'!$AL$1)</f>
        <v/>
      </c>
      <c r="G115" s="44" t="str">
        <f>IF(L115="","",IF('様式 A-2'!$D$7&lt;&gt;"",'様式 A-2'!$D$7,'様式 A-2'!$D$8))</f>
        <v/>
      </c>
      <c r="H115" s="44"/>
      <c r="I115" s="17" t="str">
        <f>IF('様式 A-2'!$AM$3="","",'様式 A-2'!$AM$3)</f>
        <v/>
      </c>
      <c r="J115" s="220" t="str">
        <f>IF(L115="","",'様式 WA-2（集計作業用）'!$C$7)</f>
        <v/>
      </c>
      <c r="K115" s="43" t="s">
        <v>608</v>
      </c>
      <c r="L115" s="25"/>
      <c r="M115" s="26"/>
      <c r="N115" s="25"/>
      <c r="O115" s="26"/>
      <c r="P115" s="160"/>
      <c r="Q115" s="121"/>
      <c r="R115" s="21"/>
      <c r="S115" s="160"/>
      <c r="T115" s="16"/>
      <c r="U115" s="17" t="str">
        <f>IF(T115="","",DATEDIF(T115,'様式 A-2'!$G$2,"Y"))</f>
        <v/>
      </c>
      <c r="V115" s="160"/>
      <c r="W115" s="160"/>
      <c r="X115" s="99"/>
      <c r="Y115" s="99"/>
      <c r="Z115" s="99"/>
      <c r="AA115" s="99"/>
      <c r="AB115" s="99"/>
      <c r="AC115" s="99"/>
      <c r="AD115" s="99"/>
      <c r="AE115" s="99"/>
      <c r="AF115" s="279"/>
      <c r="AG115" s="17">
        <f t="shared" si="5"/>
        <v>0</v>
      </c>
      <c r="AH115" s="45">
        <f t="shared" si="6"/>
        <v>0</v>
      </c>
      <c r="AI115" s="236">
        <f t="shared" si="7"/>
        <v>0</v>
      </c>
    </row>
    <row r="116" spans="1:35" ht="24" customHeight="1">
      <c r="A116" s="17" t="str">
        <f>IF('様式 A-2'!$AL$1="","",'様式 A-2'!$AL$1)</f>
        <v/>
      </c>
      <c r="B116" s="43"/>
      <c r="C116" s="44" t="str">
        <f t="shared" si="9"/>
        <v/>
      </c>
      <c r="D116" s="44" t="str">
        <f t="shared" si="8"/>
        <v/>
      </c>
      <c r="E116" s="17"/>
      <c r="F116" s="17" t="str">
        <f>IF('様式 A-2'!$AL$1="","",'様式 A-2'!$AL$1)</f>
        <v/>
      </c>
      <c r="G116" s="44" t="str">
        <f>IF(L116="","",IF('様式 A-2'!$D$7&lt;&gt;"",'様式 A-2'!$D$7,'様式 A-2'!$D$8))</f>
        <v/>
      </c>
      <c r="H116" s="44"/>
      <c r="I116" s="17" t="str">
        <f>IF('様式 A-2'!$AM$3="","",'様式 A-2'!$AM$3)</f>
        <v/>
      </c>
      <c r="J116" s="220" t="str">
        <f>IF(L116="","",'様式 WA-2（集計作業用）'!$C$7)</f>
        <v/>
      </c>
      <c r="K116" s="43" t="s">
        <v>609</v>
      </c>
      <c r="L116" s="25"/>
      <c r="M116" s="26"/>
      <c r="N116" s="25"/>
      <c r="O116" s="26"/>
      <c r="P116" s="160"/>
      <c r="Q116" s="121"/>
      <c r="R116" s="21"/>
      <c r="S116" s="160"/>
      <c r="T116" s="16"/>
      <c r="U116" s="17" t="str">
        <f>IF(T116="","",DATEDIF(T116,'様式 A-2'!$G$2,"Y"))</f>
        <v/>
      </c>
      <c r="V116" s="160"/>
      <c r="W116" s="160"/>
      <c r="X116" s="99"/>
      <c r="Y116" s="99"/>
      <c r="Z116" s="99"/>
      <c r="AA116" s="99"/>
      <c r="AB116" s="99"/>
      <c r="AC116" s="99"/>
      <c r="AD116" s="99"/>
      <c r="AE116" s="99"/>
      <c r="AF116" s="279"/>
      <c r="AG116" s="17">
        <f t="shared" si="5"/>
        <v>0</v>
      </c>
      <c r="AH116" s="45">
        <f t="shared" si="6"/>
        <v>0</v>
      </c>
      <c r="AI116" s="236">
        <f t="shared" si="7"/>
        <v>0</v>
      </c>
    </row>
    <row r="117" spans="1:35" ht="24" customHeight="1">
      <c r="A117" s="17" t="str">
        <f>IF('様式 A-2'!$AL$1="","",'様式 A-2'!$AL$1)</f>
        <v/>
      </c>
      <c r="B117" s="43"/>
      <c r="C117" s="44" t="str">
        <f t="shared" si="9"/>
        <v/>
      </c>
      <c r="D117" s="44" t="str">
        <f t="shared" si="8"/>
        <v/>
      </c>
      <c r="E117" s="17"/>
      <c r="F117" s="17" t="str">
        <f>IF('様式 A-2'!$AL$1="","",'様式 A-2'!$AL$1)</f>
        <v/>
      </c>
      <c r="G117" s="44" t="str">
        <f>IF(L117="","",IF('様式 A-2'!$D$7&lt;&gt;"",'様式 A-2'!$D$7,'様式 A-2'!$D$8))</f>
        <v/>
      </c>
      <c r="H117" s="44"/>
      <c r="I117" s="17" t="str">
        <f>IF('様式 A-2'!$AM$3="","",'様式 A-2'!$AM$3)</f>
        <v/>
      </c>
      <c r="J117" s="220" t="str">
        <f>IF(L117="","",'様式 WA-2（集計作業用）'!$C$7)</f>
        <v/>
      </c>
      <c r="K117" s="43" t="s">
        <v>610</v>
      </c>
      <c r="L117" s="25"/>
      <c r="M117" s="26"/>
      <c r="N117" s="25"/>
      <c r="O117" s="26"/>
      <c r="P117" s="160"/>
      <c r="Q117" s="121"/>
      <c r="R117" s="21"/>
      <c r="S117" s="160"/>
      <c r="T117" s="16"/>
      <c r="U117" s="17" t="str">
        <f>IF(T117="","",DATEDIF(T117,'様式 A-2'!$G$2,"Y"))</f>
        <v/>
      </c>
      <c r="V117" s="160"/>
      <c r="W117" s="160"/>
      <c r="X117" s="99"/>
      <c r="Y117" s="99"/>
      <c r="Z117" s="99"/>
      <c r="AA117" s="99"/>
      <c r="AB117" s="99"/>
      <c r="AC117" s="99"/>
      <c r="AD117" s="99"/>
      <c r="AE117" s="99"/>
      <c r="AF117" s="279"/>
      <c r="AG117" s="17">
        <f t="shared" si="5"/>
        <v>0</v>
      </c>
      <c r="AH117" s="45">
        <f t="shared" si="6"/>
        <v>0</v>
      </c>
      <c r="AI117" s="236">
        <f t="shared" si="7"/>
        <v>0</v>
      </c>
    </row>
    <row r="118" spans="1:35" ht="24" customHeight="1">
      <c r="A118" s="17" t="str">
        <f>IF('様式 A-2'!$AL$1="","",'様式 A-2'!$AL$1)</f>
        <v/>
      </c>
      <c r="B118" s="43"/>
      <c r="C118" s="44" t="str">
        <f t="shared" si="9"/>
        <v/>
      </c>
      <c r="D118" s="44" t="str">
        <f t="shared" si="8"/>
        <v/>
      </c>
      <c r="E118" s="17"/>
      <c r="F118" s="17" t="str">
        <f>IF('様式 A-2'!$AL$1="","",'様式 A-2'!$AL$1)</f>
        <v/>
      </c>
      <c r="G118" s="44" t="str">
        <f>IF(L118="","",IF('様式 A-2'!$D$7&lt;&gt;"",'様式 A-2'!$D$7,'様式 A-2'!$D$8))</f>
        <v/>
      </c>
      <c r="H118" s="44"/>
      <c r="I118" s="17" t="str">
        <f>IF('様式 A-2'!$AM$3="","",'様式 A-2'!$AM$3)</f>
        <v/>
      </c>
      <c r="J118" s="220" t="str">
        <f>IF(L118="","",'様式 WA-2（集計作業用）'!$C$7)</f>
        <v/>
      </c>
      <c r="K118" s="43" t="s">
        <v>611</v>
      </c>
      <c r="L118" s="25"/>
      <c r="M118" s="26"/>
      <c r="N118" s="25"/>
      <c r="O118" s="26"/>
      <c r="P118" s="160"/>
      <c r="Q118" s="121"/>
      <c r="R118" s="21"/>
      <c r="S118" s="160"/>
      <c r="T118" s="16"/>
      <c r="U118" s="17" t="str">
        <f>IF(T118="","",DATEDIF(T118,'様式 A-2'!$G$2,"Y"))</f>
        <v/>
      </c>
      <c r="V118" s="160"/>
      <c r="W118" s="160"/>
      <c r="X118" s="99"/>
      <c r="Y118" s="99"/>
      <c r="Z118" s="99"/>
      <c r="AA118" s="99"/>
      <c r="AB118" s="99"/>
      <c r="AC118" s="99"/>
      <c r="AD118" s="99"/>
      <c r="AE118" s="99"/>
      <c r="AF118" s="279"/>
      <c r="AG118" s="17">
        <f t="shared" si="5"/>
        <v>0</v>
      </c>
      <c r="AH118" s="45">
        <f t="shared" si="6"/>
        <v>0</v>
      </c>
      <c r="AI118" s="236">
        <f t="shared" si="7"/>
        <v>0</v>
      </c>
    </row>
    <row r="119" spans="1:35" ht="24" customHeight="1">
      <c r="A119" s="17" t="str">
        <f>IF('様式 A-2'!$AL$1="","",'様式 A-2'!$AL$1)</f>
        <v/>
      </c>
      <c r="B119" s="43"/>
      <c r="C119" s="44" t="str">
        <f t="shared" si="9"/>
        <v/>
      </c>
      <c r="D119" s="44" t="str">
        <f t="shared" si="8"/>
        <v/>
      </c>
      <c r="E119" s="17"/>
      <c r="F119" s="17" t="str">
        <f>IF('様式 A-2'!$AL$1="","",'様式 A-2'!$AL$1)</f>
        <v/>
      </c>
      <c r="G119" s="44" t="str">
        <f>IF(L119="","",IF('様式 A-2'!$D$7&lt;&gt;"",'様式 A-2'!$D$7,'様式 A-2'!$D$8))</f>
        <v/>
      </c>
      <c r="H119" s="44"/>
      <c r="I119" s="17" t="str">
        <f>IF('様式 A-2'!$AM$3="","",'様式 A-2'!$AM$3)</f>
        <v/>
      </c>
      <c r="J119" s="220" t="str">
        <f>IF(L119="","",'様式 WA-2（集計作業用）'!$C$7)</f>
        <v/>
      </c>
      <c r="K119" s="43" t="s">
        <v>612</v>
      </c>
      <c r="L119" s="25"/>
      <c r="M119" s="26"/>
      <c r="N119" s="25"/>
      <c r="O119" s="26"/>
      <c r="P119" s="160"/>
      <c r="Q119" s="121"/>
      <c r="R119" s="21"/>
      <c r="S119" s="160"/>
      <c r="T119" s="16"/>
      <c r="U119" s="17" t="str">
        <f>IF(T119="","",DATEDIF(T119,'様式 A-2'!$G$2,"Y"))</f>
        <v/>
      </c>
      <c r="V119" s="160"/>
      <c r="W119" s="160"/>
      <c r="X119" s="99"/>
      <c r="Y119" s="99"/>
      <c r="Z119" s="99"/>
      <c r="AA119" s="99"/>
      <c r="AB119" s="99"/>
      <c r="AC119" s="99"/>
      <c r="AD119" s="99"/>
      <c r="AE119" s="99"/>
      <c r="AF119" s="279"/>
      <c r="AG119" s="17">
        <f t="shared" si="5"/>
        <v>0</v>
      </c>
      <c r="AH119" s="45">
        <f t="shared" si="6"/>
        <v>0</v>
      </c>
      <c r="AI119" s="236">
        <f t="shared" si="7"/>
        <v>0</v>
      </c>
    </row>
    <row r="120" spans="1:35" ht="24" customHeight="1">
      <c r="A120" s="17" t="str">
        <f>IF('様式 A-2'!$AL$1="","",'様式 A-2'!$AL$1)</f>
        <v/>
      </c>
      <c r="B120" s="43"/>
      <c r="C120" s="44" t="str">
        <f t="shared" si="9"/>
        <v/>
      </c>
      <c r="D120" s="44" t="str">
        <f t="shared" si="8"/>
        <v/>
      </c>
      <c r="E120" s="17"/>
      <c r="F120" s="17" t="str">
        <f>IF('様式 A-2'!$AL$1="","",'様式 A-2'!$AL$1)</f>
        <v/>
      </c>
      <c r="G120" s="44" t="str">
        <f>IF(L120="","",IF('様式 A-2'!$D$7&lt;&gt;"",'様式 A-2'!$D$7,'様式 A-2'!$D$8))</f>
        <v/>
      </c>
      <c r="H120" s="44"/>
      <c r="I120" s="17" t="str">
        <f>IF('様式 A-2'!$AM$3="","",'様式 A-2'!$AM$3)</f>
        <v/>
      </c>
      <c r="J120" s="220" t="str">
        <f>IF(L120="","",'様式 WA-2（集計作業用）'!$C$7)</f>
        <v/>
      </c>
      <c r="K120" s="43" t="s">
        <v>613</v>
      </c>
      <c r="L120" s="25"/>
      <c r="M120" s="26"/>
      <c r="N120" s="25"/>
      <c r="O120" s="26"/>
      <c r="P120" s="160"/>
      <c r="Q120" s="121"/>
      <c r="R120" s="21"/>
      <c r="S120" s="160"/>
      <c r="T120" s="16"/>
      <c r="U120" s="17" t="str">
        <f>IF(T120="","",DATEDIF(T120,'様式 A-2'!$G$2,"Y"))</f>
        <v/>
      </c>
      <c r="V120" s="160"/>
      <c r="W120" s="160"/>
      <c r="X120" s="99"/>
      <c r="Y120" s="99"/>
      <c r="Z120" s="99"/>
      <c r="AA120" s="99"/>
      <c r="AB120" s="99"/>
      <c r="AC120" s="99"/>
      <c r="AD120" s="99"/>
      <c r="AE120" s="99"/>
      <c r="AF120" s="279"/>
      <c r="AG120" s="17">
        <f t="shared" si="5"/>
        <v>0</v>
      </c>
      <c r="AH120" s="45">
        <f t="shared" si="6"/>
        <v>0</v>
      </c>
      <c r="AI120" s="236">
        <f t="shared" si="7"/>
        <v>0</v>
      </c>
    </row>
    <row r="121" spans="1:35" ht="24" customHeight="1">
      <c r="A121" s="17" t="str">
        <f>IF('様式 A-2'!$AL$1="","",'様式 A-2'!$AL$1)</f>
        <v/>
      </c>
      <c r="B121" s="43"/>
      <c r="C121" s="44" t="str">
        <f t="shared" si="9"/>
        <v/>
      </c>
      <c r="D121" s="44" t="str">
        <f t="shared" si="8"/>
        <v/>
      </c>
      <c r="E121" s="17"/>
      <c r="F121" s="17" t="str">
        <f>IF('様式 A-2'!$AL$1="","",'様式 A-2'!$AL$1)</f>
        <v/>
      </c>
      <c r="G121" s="44" t="str">
        <f>IF(L121="","",IF('様式 A-2'!$D$7&lt;&gt;"",'様式 A-2'!$D$7,'様式 A-2'!$D$8))</f>
        <v/>
      </c>
      <c r="H121" s="44"/>
      <c r="I121" s="17" t="str">
        <f>IF('様式 A-2'!$AM$3="","",'様式 A-2'!$AM$3)</f>
        <v/>
      </c>
      <c r="J121" s="220" t="str">
        <f>IF(L121="","",'様式 WA-2（集計作業用）'!$C$7)</f>
        <v/>
      </c>
      <c r="K121" s="43" t="s">
        <v>614</v>
      </c>
      <c r="L121" s="25"/>
      <c r="M121" s="26"/>
      <c r="N121" s="25"/>
      <c r="O121" s="26"/>
      <c r="P121" s="160"/>
      <c r="Q121" s="121"/>
      <c r="R121" s="21"/>
      <c r="S121" s="160"/>
      <c r="T121" s="16"/>
      <c r="U121" s="17" t="str">
        <f>IF(T121="","",DATEDIF(T121,'様式 A-2'!$G$2,"Y"))</f>
        <v/>
      </c>
      <c r="V121" s="160"/>
      <c r="W121" s="160"/>
      <c r="X121" s="99"/>
      <c r="Y121" s="99"/>
      <c r="Z121" s="99"/>
      <c r="AA121" s="99"/>
      <c r="AB121" s="99"/>
      <c r="AC121" s="99"/>
      <c r="AD121" s="99"/>
      <c r="AE121" s="99"/>
      <c r="AF121" s="279"/>
      <c r="AG121" s="17">
        <f t="shared" si="5"/>
        <v>0</v>
      </c>
      <c r="AH121" s="45">
        <f t="shared" si="6"/>
        <v>0</v>
      </c>
      <c r="AI121" s="236">
        <f t="shared" si="7"/>
        <v>0</v>
      </c>
    </row>
    <row r="122" spans="1:35" ht="24" customHeight="1">
      <c r="A122" s="17" t="str">
        <f>IF('様式 A-2'!$AL$1="","",'様式 A-2'!$AL$1)</f>
        <v/>
      </c>
      <c r="B122" s="43"/>
      <c r="C122" s="44" t="str">
        <f t="shared" si="9"/>
        <v/>
      </c>
      <c r="D122" s="44" t="str">
        <f t="shared" si="8"/>
        <v/>
      </c>
      <c r="E122" s="17"/>
      <c r="F122" s="17" t="str">
        <f>IF('様式 A-2'!$AL$1="","",'様式 A-2'!$AL$1)</f>
        <v/>
      </c>
      <c r="G122" s="44" t="str">
        <f>IF(L122="","",IF('様式 A-2'!$D$7&lt;&gt;"",'様式 A-2'!$D$7,'様式 A-2'!$D$8))</f>
        <v/>
      </c>
      <c r="H122" s="44"/>
      <c r="I122" s="17" t="str">
        <f>IF('様式 A-2'!$AM$3="","",'様式 A-2'!$AM$3)</f>
        <v/>
      </c>
      <c r="J122" s="220" t="str">
        <f>IF(L122="","",'様式 WA-2（集計作業用）'!$C$7)</f>
        <v/>
      </c>
      <c r="K122" s="43" t="s">
        <v>615</v>
      </c>
      <c r="L122" s="25"/>
      <c r="M122" s="26"/>
      <c r="N122" s="25"/>
      <c r="O122" s="26"/>
      <c r="P122" s="160"/>
      <c r="Q122" s="121"/>
      <c r="R122" s="21"/>
      <c r="S122" s="160"/>
      <c r="T122" s="16"/>
      <c r="U122" s="17" t="str">
        <f>IF(T122="","",DATEDIF(T122,'様式 A-2'!$G$2,"Y"))</f>
        <v/>
      </c>
      <c r="V122" s="160"/>
      <c r="W122" s="160"/>
      <c r="X122" s="99"/>
      <c r="Y122" s="99"/>
      <c r="Z122" s="99"/>
      <c r="AA122" s="99"/>
      <c r="AB122" s="99"/>
      <c r="AC122" s="99"/>
      <c r="AD122" s="99"/>
      <c r="AE122" s="99"/>
      <c r="AF122" s="279"/>
      <c r="AG122" s="17">
        <f t="shared" si="5"/>
        <v>0</v>
      </c>
      <c r="AH122" s="45">
        <f t="shared" si="6"/>
        <v>0</v>
      </c>
      <c r="AI122" s="236">
        <f t="shared" si="7"/>
        <v>0</v>
      </c>
    </row>
    <row r="123" spans="1:35" ht="24" customHeight="1">
      <c r="A123" s="17" t="str">
        <f>IF('様式 A-2'!$AL$1="","",'様式 A-2'!$AL$1)</f>
        <v/>
      </c>
      <c r="B123" s="43"/>
      <c r="C123" s="44" t="str">
        <f t="shared" si="9"/>
        <v/>
      </c>
      <c r="D123" s="44" t="str">
        <f t="shared" si="8"/>
        <v/>
      </c>
      <c r="E123" s="17"/>
      <c r="F123" s="17" t="str">
        <f>IF('様式 A-2'!$AL$1="","",'様式 A-2'!$AL$1)</f>
        <v/>
      </c>
      <c r="G123" s="44" t="str">
        <f>IF(L123="","",IF('様式 A-2'!$D$7&lt;&gt;"",'様式 A-2'!$D$7,'様式 A-2'!$D$8))</f>
        <v/>
      </c>
      <c r="H123" s="44"/>
      <c r="I123" s="17" t="str">
        <f>IF('様式 A-2'!$AM$3="","",'様式 A-2'!$AM$3)</f>
        <v/>
      </c>
      <c r="J123" s="220" t="str">
        <f>IF(L123="","",'様式 WA-2（集計作業用）'!$C$7)</f>
        <v/>
      </c>
      <c r="K123" s="43" t="s">
        <v>616</v>
      </c>
      <c r="L123" s="25"/>
      <c r="M123" s="26"/>
      <c r="N123" s="25"/>
      <c r="O123" s="26"/>
      <c r="P123" s="160"/>
      <c r="Q123" s="121"/>
      <c r="R123" s="21"/>
      <c r="S123" s="160"/>
      <c r="T123" s="16"/>
      <c r="U123" s="17" t="str">
        <f>IF(T123="","",DATEDIF(T123,'様式 A-2'!$G$2,"Y"))</f>
        <v/>
      </c>
      <c r="V123" s="160"/>
      <c r="W123" s="160"/>
      <c r="X123" s="99"/>
      <c r="Y123" s="99"/>
      <c r="Z123" s="99"/>
      <c r="AA123" s="99"/>
      <c r="AB123" s="99"/>
      <c r="AC123" s="99"/>
      <c r="AD123" s="99"/>
      <c r="AE123" s="99"/>
      <c r="AF123" s="279"/>
      <c r="AG123" s="17">
        <f t="shared" si="5"/>
        <v>0</v>
      </c>
      <c r="AH123" s="45">
        <f t="shared" si="6"/>
        <v>0</v>
      </c>
      <c r="AI123" s="236">
        <f t="shared" si="7"/>
        <v>0</v>
      </c>
    </row>
    <row r="124" spans="1:35" ht="24" customHeight="1">
      <c r="A124" s="17" t="str">
        <f>IF('様式 A-2'!$AL$1="","",'様式 A-2'!$AL$1)</f>
        <v/>
      </c>
      <c r="B124" s="43"/>
      <c r="C124" s="44" t="str">
        <f t="shared" si="9"/>
        <v/>
      </c>
      <c r="D124" s="44" t="str">
        <f t="shared" si="8"/>
        <v/>
      </c>
      <c r="E124" s="17"/>
      <c r="F124" s="17" t="str">
        <f>IF('様式 A-2'!$AL$1="","",'様式 A-2'!$AL$1)</f>
        <v/>
      </c>
      <c r="G124" s="44" t="str">
        <f>IF(L124="","",IF('様式 A-2'!$D$7&lt;&gt;"",'様式 A-2'!$D$7,'様式 A-2'!$D$8))</f>
        <v/>
      </c>
      <c r="H124" s="44"/>
      <c r="I124" s="17" t="str">
        <f>IF('様式 A-2'!$AM$3="","",'様式 A-2'!$AM$3)</f>
        <v/>
      </c>
      <c r="J124" s="220" t="str">
        <f>IF(L124="","",'様式 WA-2（集計作業用）'!$C$7)</f>
        <v/>
      </c>
      <c r="K124" s="43" t="s">
        <v>617</v>
      </c>
      <c r="L124" s="25"/>
      <c r="M124" s="26"/>
      <c r="N124" s="25"/>
      <c r="O124" s="26"/>
      <c r="P124" s="160"/>
      <c r="Q124" s="121"/>
      <c r="R124" s="21"/>
      <c r="S124" s="160"/>
      <c r="T124" s="16"/>
      <c r="U124" s="17" t="str">
        <f>IF(T124="","",DATEDIF(T124,'様式 A-2'!$G$2,"Y"))</f>
        <v/>
      </c>
      <c r="V124" s="160"/>
      <c r="W124" s="160"/>
      <c r="X124" s="99"/>
      <c r="Y124" s="99"/>
      <c r="Z124" s="99"/>
      <c r="AA124" s="99"/>
      <c r="AB124" s="99"/>
      <c r="AC124" s="99"/>
      <c r="AD124" s="99"/>
      <c r="AE124" s="99"/>
      <c r="AF124" s="279"/>
      <c r="AG124" s="17">
        <f t="shared" si="5"/>
        <v>0</v>
      </c>
      <c r="AH124" s="45">
        <f t="shared" si="6"/>
        <v>0</v>
      </c>
      <c r="AI124" s="236">
        <f t="shared" si="7"/>
        <v>0</v>
      </c>
    </row>
    <row r="125" spans="1:35" ht="24" customHeight="1">
      <c r="A125" s="17" t="str">
        <f>IF('様式 A-2'!$AL$1="","",'様式 A-2'!$AL$1)</f>
        <v/>
      </c>
      <c r="B125" s="43"/>
      <c r="C125" s="44" t="str">
        <f t="shared" si="9"/>
        <v/>
      </c>
      <c r="D125" s="44" t="str">
        <f t="shared" si="8"/>
        <v/>
      </c>
      <c r="E125" s="17"/>
      <c r="F125" s="17" t="str">
        <f>IF('様式 A-2'!$AL$1="","",'様式 A-2'!$AL$1)</f>
        <v/>
      </c>
      <c r="G125" s="44" t="str">
        <f>IF(L125="","",IF('様式 A-2'!$D$7&lt;&gt;"",'様式 A-2'!$D$7,'様式 A-2'!$D$8))</f>
        <v/>
      </c>
      <c r="H125" s="44"/>
      <c r="I125" s="17" t="str">
        <f>IF('様式 A-2'!$AM$3="","",'様式 A-2'!$AM$3)</f>
        <v/>
      </c>
      <c r="J125" s="220" t="str">
        <f>IF(L125="","",'様式 WA-2（集計作業用）'!$C$7)</f>
        <v/>
      </c>
      <c r="K125" s="43" t="s">
        <v>618</v>
      </c>
      <c r="L125" s="25"/>
      <c r="M125" s="26"/>
      <c r="N125" s="25"/>
      <c r="O125" s="26"/>
      <c r="P125" s="160"/>
      <c r="Q125" s="121"/>
      <c r="R125" s="21"/>
      <c r="S125" s="160"/>
      <c r="T125" s="16"/>
      <c r="U125" s="17" t="str">
        <f>IF(T125="","",DATEDIF(T125,'様式 A-2'!$G$2,"Y"))</f>
        <v/>
      </c>
      <c r="V125" s="160"/>
      <c r="W125" s="160"/>
      <c r="X125" s="99"/>
      <c r="Y125" s="99"/>
      <c r="Z125" s="99"/>
      <c r="AA125" s="99"/>
      <c r="AB125" s="99"/>
      <c r="AC125" s="99"/>
      <c r="AD125" s="99"/>
      <c r="AE125" s="99"/>
      <c r="AF125" s="279"/>
      <c r="AG125" s="17">
        <f t="shared" si="5"/>
        <v>0</v>
      </c>
      <c r="AH125" s="45">
        <f t="shared" si="6"/>
        <v>0</v>
      </c>
      <c r="AI125" s="236">
        <f t="shared" si="7"/>
        <v>0</v>
      </c>
    </row>
    <row r="126" spans="1:35" ht="24" customHeight="1">
      <c r="A126" s="17" t="str">
        <f>IF('様式 A-2'!$AL$1="","",'様式 A-2'!$AL$1)</f>
        <v/>
      </c>
      <c r="B126" s="43"/>
      <c r="C126" s="44" t="str">
        <f t="shared" si="9"/>
        <v/>
      </c>
      <c r="D126" s="44" t="str">
        <f t="shared" si="8"/>
        <v/>
      </c>
      <c r="E126" s="17"/>
      <c r="F126" s="17" t="str">
        <f>IF('様式 A-2'!$AL$1="","",'様式 A-2'!$AL$1)</f>
        <v/>
      </c>
      <c r="G126" s="44" t="str">
        <f>IF(L126="","",IF('様式 A-2'!$D$7&lt;&gt;"",'様式 A-2'!$D$7,'様式 A-2'!$D$8))</f>
        <v/>
      </c>
      <c r="H126" s="44"/>
      <c r="I126" s="17" t="str">
        <f>IF('様式 A-2'!$AM$3="","",'様式 A-2'!$AM$3)</f>
        <v/>
      </c>
      <c r="J126" s="220" t="str">
        <f>IF(L126="","",'様式 WA-2（集計作業用）'!$C$7)</f>
        <v/>
      </c>
      <c r="K126" s="43" t="s">
        <v>619</v>
      </c>
      <c r="L126" s="25"/>
      <c r="M126" s="26"/>
      <c r="N126" s="25"/>
      <c r="O126" s="26"/>
      <c r="P126" s="160"/>
      <c r="Q126" s="121"/>
      <c r="R126" s="21"/>
      <c r="S126" s="160"/>
      <c r="T126" s="16"/>
      <c r="U126" s="17" t="str">
        <f>IF(T126="","",DATEDIF(T126,'様式 A-2'!$G$2,"Y"))</f>
        <v/>
      </c>
      <c r="V126" s="160"/>
      <c r="W126" s="160"/>
      <c r="X126" s="99"/>
      <c r="Y126" s="99"/>
      <c r="Z126" s="99"/>
      <c r="AA126" s="99"/>
      <c r="AB126" s="99"/>
      <c r="AC126" s="99"/>
      <c r="AD126" s="99"/>
      <c r="AE126" s="99"/>
      <c r="AF126" s="279"/>
      <c r="AG126" s="17">
        <f t="shared" si="5"/>
        <v>0</v>
      </c>
      <c r="AH126" s="45">
        <f t="shared" si="6"/>
        <v>0</v>
      </c>
      <c r="AI126" s="236">
        <f t="shared" si="7"/>
        <v>0</v>
      </c>
    </row>
    <row r="127" spans="1:35" ht="24" customHeight="1">
      <c r="A127" s="17" t="str">
        <f>IF('様式 A-2'!$AL$1="","",'様式 A-2'!$AL$1)</f>
        <v/>
      </c>
      <c r="B127" s="43"/>
      <c r="C127" s="44" t="str">
        <f t="shared" si="9"/>
        <v/>
      </c>
      <c r="D127" s="44" t="str">
        <f t="shared" si="8"/>
        <v/>
      </c>
      <c r="E127" s="17"/>
      <c r="F127" s="17" t="str">
        <f>IF('様式 A-2'!$AL$1="","",'様式 A-2'!$AL$1)</f>
        <v/>
      </c>
      <c r="G127" s="44" t="str">
        <f>IF(L127="","",IF('様式 A-2'!$D$7&lt;&gt;"",'様式 A-2'!$D$7,'様式 A-2'!$D$8))</f>
        <v/>
      </c>
      <c r="H127" s="44"/>
      <c r="I127" s="17" t="str">
        <f>IF('様式 A-2'!$AM$3="","",'様式 A-2'!$AM$3)</f>
        <v/>
      </c>
      <c r="J127" s="220" t="str">
        <f>IF(L127="","",'様式 WA-2（集計作業用）'!$C$7)</f>
        <v/>
      </c>
      <c r="K127" s="43" t="s">
        <v>620</v>
      </c>
      <c r="L127" s="25"/>
      <c r="M127" s="26"/>
      <c r="N127" s="25"/>
      <c r="O127" s="26"/>
      <c r="P127" s="160"/>
      <c r="Q127" s="121"/>
      <c r="R127" s="21"/>
      <c r="S127" s="160"/>
      <c r="T127" s="16"/>
      <c r="U127" s="17" t="str">
        <f>IF(T127="","",DATEDIF(T127,'様式 A-2'!$G$2,"Y"))</f>
        <v/>
      </c>
      <c r="V127" s="160"/>
      <c r="W127" s="160"/>
      <c r="X127" s="99"/>
      <c r="Y127" s="99"/>
      <c r="Z127" s="99"/>
      <c r="AA127" s="99"/>
      <c r="AB127" s="99"/>
      <c r="AC127" s="99"/>
      <c r="AD127" s="99"/>
      <c r="AE127" s="99"/>
      <c r="AF127" s="279"/>
      <c r="AG127" s="17">
        <f t="shared" si="5"/>
        <v>0</v>
      </c>
      <c r="AH127" s="45">
        <f t="shared" si="6"/>
        <v>0</v>
      </c>
      <c r="AI127" s="236">
        <f t="shared" si="7"/>
        <v>0</v>
      </c>
    </row>
    <row r="128" spans="1:35" ht="24" customHeight="1">
      <c r="A128" s="17" t="str">
        <f>IF('様式 A-2'!$AL$1="","",'様式 A-2'!$AL$1)</f>
        <v/>
      </c>
      <c r="B128" s="43"/>
      <c r="C128" s="44" t="str">
        <f t="shared" si="9"/>
        <v/>
      </c>
      <c r="D128" s="44" t="str">
        <f t="shared" si="8"/>
        <v/>
      </c>
      <c r="E128" s="17"/>
      <c r="F128" s="17" t="str">
        <f>IF('様式 A-2'!$AL$1="","",'様式 A-2'!$AL$1)</f>
        <v/>
      </c>
      <c r="G128" s="44" t="str">
        <f>IF(L128="","",IF('様式 A-2'!$D$7&lt;&gt;"",'様式 A-2'!$D$7,'様式 A-2'!$D$8))</f>
        <v/>
      </c>
      <c r="H128" s="44"/>
      <c r="I128" s="17" t="str">
        <f>IF('様式 A-2'!$AM$3="","",'様式 A-2'!$AM$3)</f>
        <v/>
      </c>
      <c r="J128" s="220" t="str">
        <f>IF(L128="","",'様式 WA-2（集計作業用）'!$C$7)</f>
        <v/>
      </c>
      <c r="K128" s="43" t="s">
        <v>621</v>
      </c>
      <c r="L128" s="25"/>
      <c r="M128" s="26"/>
      <c r="N128" s="25"/>
      <c r="O128" s="26"/>
      <c r="P128" s="160"/>
      <c r="Q128" s="121"/>
      <c r="R128" s="21"/>
      <c r="S128" s="160"/>
      <c r="T128" s="16"/>
      <c r="U128" s="17" t="str">
        <f>IF(T128="","",DATEDIF(T128,'様式 A-2'!$G$2,"Y"))</f>
        <v/>
      </c>
      <c r="V128" s="160"/>
      <c r="W128" s="160"/>
      <c r="X128" s="99"/>
      <c r="Y128" s="99"/>
      <c r="Z128" s="99"/>
      <c r="AA128" s="99"/>
      <c r="AB128" s="99"/>
      <c r="AC128" s="99"/>
      <c r="AD128" s="99"/>
      <c r="AE128" s="99"/>
      <c r="AF128" s="279"/>
      <c r="AG128" s="17">
        <f t="shared" si="5"/>
        <v>0</v>
      </c>
      <c r="AH128" s="45">
        <f t="shared" si="6"/>
        <v>0</v>
      </c>
      <c r="AI128" s="236">
        <f t="shared" si="7"/>
        <v>0</v>
      </c>
    </row>
    <row r="129" spans="1:48" ht="24" customHeight="1">
      <c r="A129" s="17" t="str">
        <f>IF('様式 A-2'!$AL$1="","",'様式 A-2'!$AL$1)</f>
        <v/>
      </c>
      <c r="B129" s="43"/>
      <c r="C129" s="44" t="str">
        <f t="shared" si="9"/>
        <v/>
      </c>
      <c r="D129" s="44" t="str">
        <f t="shared" si="8"/>
        <v/>
      </c>
      <c r="E129" s="17"/>
      <c r="F129" s="17" t="str">
        <f>IF('様式 A-2'!$AL$1="","",'様式 A-2'!$AL$1)</f>
        <v/>
      </c>
      <c r="G129" s="44" t="str">
        <f>IF(L129="","",IF('様式 A-2'!$D$7&lt;&gt;"",'様式 A-2'!$D$7,'様式 A-2'!$D$8))</f>
        <v/>
      </c>
      <c r="H129" s="44"/>
      <c r="I129" s="17" t="str">
        <f>IF('様式 A-2'!$AM$3="","",'様式 A-2'!$AM$3)</f>
        <v/>
      </c>
      <c r="J129" s="220" t="str">
        <f>IF(L129="","",'様式 WA-2（集計作業用）'!$C$7)</f>
        <v/>
      </c>
      <c r="K129" s="43" t="s">
        <v>622</v>
      </c>
      <c r="L129" s="25"/>
      <c r="M129" s="26"/>
      <c r="N129" s="25"/>
      <c r="O129" s="26"/>
      <c r="P129" s="160"/>
      <c r="Q129" s="121"/>
      <c r="R129" s="21"/>
      <c r="S129" s="160"/>
      <c r="T129" s="16"/>
      <c r="U129" s="17" t="str">
        <f>IF(T129="","",DATEDIF(T129,'様式 A-2'!$G$2,"Y"))</f>
        <v/>
      </c>
      <c r="V129" s="160"/>
      <c r="W129" s="160"/>
      <c r="X129" s="99"/>
      <c r="Y129" s="99"/>
      <c r="Z129" s="99"/>
      <c r="AA129" s="99"/>
      <c r="AB129" s="99"/>
      <c r="AC129" s="99"/>
      <c r="AD129" s="99"/>
      <c r="AE129" s="99"/>
      <c r="AF129" s="279"/>
      <c r="AG129" s="17">
        <f t="shared" si="5"/>
        <v>0</v>
      </c>
      <c r="AH129" s="45">
        <f t="shared" si="6"/>
        <v>0</v>
      </c>
      <c r="AI129" s="236">
        <f t="shared" si="7"/>
        <v>0</v>
      </c>
    </row>
    <row r="130" spans="1:48" s="28" customFormat="1" ht="24" customHeight="1">
      <c r="A130" s="33"/>
      <c r="B130" s="33"/>
      <c r="C130" s="33"/>
      <c r="D130" s="33"/>
      <c r="E130" s="33"/>
      <c r="F130" s="33"/>
      <c r="G130" s="33"/>
      <c r="H130" s="33"/>
      <c r="I130" s="105"/>
      <c r="J130" s="33"/>
      <c r="K130" s="33"/>
      <c r="L130" s="33"/>
      <c r="M130" s="33"/>
      <c r="N130" s="33"/>
      <c r="O130" s="33"/>
      <c r="P130" s="33"/>
      <c r="Q130" s="122"/>
      <c r="R130" s="33"/>
      <c r="S130" s="33"/>
      <c r="T130" s="33"/>
      <c r="U130" s="33"/>
      <c r="V130" s="33"/>
      <c r="W130" s="33"/>
      <c r="X130" s="102"/>
      <c r="Y130" s="102"/>
      <c r="Z130" s="102"/>
      <c r="AA130" s="102"/>
      <c r="AB130" s="102"/>
      <c r="AC130" s="102"/>
      <c r="AD130" s="102"/>
      <c r="AE130" s="102"/>
      <c r="AF130" s="102"/>
      <c r="AG130" s="33"/>
      <c r="AH130" s="33"/>
      <c r="AI130" s="33"/>
    </row>
    <row r="131" spans="1:48" s="28" customFormat="1" ht="24" customHeight="1">
      <c r="A131" s="33"/>
      <c r="B131" s="33"/>
      <c r="C131" s="33"/>
      <c r="D131" s="33"/>
      <c r="E131" s="33"/>
      <c r="F131" s="33"/>
      <c r="G131" s="33"/>
      <c r="H131" s="33"/>
      <c r="I131" s="105"/>
      <c r="J131" s="33"/>
      <c r="K131" s="33"/>
      <c r="L131" s="241">
        <f>COUNTA(L10:L129)</f>
        <v>0</v>
      </c>
      <c r="M131" s="241">
        <f>COUNTA(M10:M129)</f>
        <v>0</v>
      </c>
      <c r="N131" s="33"/>
      <c r="O131" s="91" t="s">
        <v>37</v>
      </c>
      <c r="P131" s="241">
        <f>COUNTIF($P$10:$P$129,O131)</f>
        <v>0</v>
      </c>
      <c r="Q131" s="230"/>
      <c r="R131" s="232">
        <f>COUNTIF(R10:R129,"一般")</f>
        <v>0</v>
      </c>
      <c r="S131" s="33"/>
      <c r="T131" s="33"/>
      <c r="U131" s="33"/>
      <c r="V131" s="33"/>
      <c r="W131" s="124"/>
      <c r="X131" s="197">
        <f>SUM(X10:X129)</f>
        <v>0</v>
      </c>
      <c r="Y131" s="197">
        <f t="shared" ref="Y131:AE131" si="10">SUM(Y10:Y129)</f>
        <v>0</v>
      </c>
      <c r="Z131" s="197">
        <f t="shared" si="10"/>
        <v>0</v>
      </c>
      <c r="AA131" s="197">
        <f t="shared" si="10"/>
        <v>0</v>
      </c>
      <c r="AB131" s="197"/>
      <c r="AC131" s="197">
        <f t="shared" si="10"/>
        <v>0</v>
      </c>
      <c r="AD131" s="197">
        <f t="shared" si="10"/>
        <v>0</v>
      </c>
      <c r="AE131" s="197">
        <f t="shared" si="10"/>
        <v>0</v>
      </c>
      <c r="AF131" s="197"/>
      <c r="AG131" s="33"/>
      <c r="AH131" s="33"/>
      <c r="AI131" s="231">
        <f>SUM(AI10:AI129)</f>
        <v>0</v>
      </c>
      <c r="AM131" s="58" t="s">
        <v>76</v>
      </c>
      <c r="AN131" s="3"/>
      <c r="AO131" s="1"/>
      <c r="AP131" s="1"/>
      <c r="AQ131" s="1"/>
      <c r="AR131" s="1"/>
      <c r="AS131" s="1"/>
      <c r="AT131" s="1"/>
    </row>
    <row r="132" spans="1:48" s="28" customFormat="1" ht="24" customHeight="1">
      <c r="A132" s="33"/>
      <c r="B132" s="33"/>
      <c r="C132" s="33"/>
      <c r="D132" s="33"/>
      <c r="E132" s="33"/>
      <c r="F132" s="33"/>
      <c r="G132" s="33"/>
      <c r="H132" s="33"/>
      <c r="I132" s="105"/>
      <c r="J132" s="33"/>
      <c r="K132" s="33"/>
      <c r="L132" s="33"/>
      <c r="M132" s="33"/>
      <c r="N132" s="33"/>
      <c r="O132" s="91" t="s">
        <v>572</v>
      </c>
      <c r="P132" s="241">
        <f>COUNTIF($P$10:$P$129,O132)</f>
        <v>0</v>
      </c>
      <c r="Q132" s="230"/>
      <c r="R132" s="232">
        <f>COUNTIF(R10:R129,"高校生")</f>
        <v>0</v>
      </c>
      <c r="S132" s="33"/>
      <c r="T132" s="33"/>
      <c r="U132" s="33"/>
      <c r="V132" s="33"/>
      <c r="W132" s="124"/>
      <c r="X132" s="125"/>
      <c r="Y132" s="125"/>
      <c r="Z132" s="125"/>
      <c r="AA132" s="125"/>
      <c r="AB132" s="125"/>
      <c r="AC132" s="125"/>
      <c r="AD132" s="125"/>
      <c r="AE132" s="125"/>
      <c r="AF132" s="125"/>
      <c r="AG132" s="33"/>
      <c r="AH132" s="33"/>
      <c r="AI132" s="33"/>
      <c r="AM132" s="3" t="s">
        <v>135</v>
      </c>
      <c r="AN132" s="3" t="s">
        <v>127</v>
      </c>
      <c r="AO132" s="1"/>
      <c r="AP132" s="1"/>
      <c r="AQ132" s="1"/>
      <c r="AR132" s="1"/>
      <c r="AS132" s="1"/>
      <c r="AT132" s="1"/>
    </row>
    <row r="133" spans="1:48" s="28" customFormat="1" ht="24" customHeight="1">
      <c r="I133" s="31"/>
      <c r="O133" s="91"/>
      <c r="P133" s="91"/>
      <c r="Q133" s="230"/>
      <c r="R133" s="232">
        <f>COUNTIF(R10:R129,"中学生")</f>
        <v>0</v>
      </c>
      <c r="W133" s="124"/>
      <c r="X133" s="125"/>
      <c r="Y133" s="125"/>
      <c r="Z133" s="125"/>
      <c r="AA133" s="125"/>
      <c r="AB133" s="125"/>
      <c r="AC133" s="125"/>
      <c r="AD133" s="125"/>
      <c r="AE133" s="125"/>
      <c r="AF133" s="125"/>
      <c r="AM133" s="1"/>
      <c r="AN133" s="135" t="s">
        <v>37</v>
      </c>
      <c r="AO133" s="147" t="s">
        <v>572</v>
      </c>
      <c r="AP133" s="1"/>
      <c r="AQ133" s="1"/>
      <c r="AR133" s="1"/>
      <c r="AS133" s="1"/>
      <c r="AT133" s="1"/>
    </row>
    <row r="134" spans="1:48" s="28" customFormat="1" ht="24" customHeight="1">
      <c r="I134" s="31"/>
      <c r="O134" s="91"/>
      <c r="P134" s="91"/>
      <c r="Q134" s="230"/>
      <c r="R134" s="232"/>
      <c r="X134" s="91"/>
      <c r="Y134" s="91"/>
      <c r="Z134" s="91"/>
      <c r="AA134" s="91"/>
      <c r="AB134" s="91"/>
      <c r="AC134" s="91"/>
      <c r="AD134" s="91"/>
      <c r="AE134" s="91"/>
      <c r="AF134" s="91"/>
    </row>
    <row r="135" spans="1:48" ht="24" customHeight="1">
      <c r="O135" s="103"/>
      <c r="P135" s="103"/>
      <c r="Q135" s="230"/>
      <c r="R135" s="233"/>
      <c r="AM135" s="3" t="s">
        <v>136</v>
      </c>
      <c r="AN135" s="3" t="s">
        <v>142</v>
      </c>
    </row>
    <row r="136" spans="1:48" ht="24" customHeight="1">
      <c r="O136" s="103"/>
      <c r="P136" s="103"/>
      <c r="Q136" s="230"/>
      <c r="R136" s="233"/>
      <c r="AN136" s="135"/>
      <c r="AO136" s="135"/>
      <c r="AP136" s="135"/>
      <c r="AQ136" s="101"/>
      <c r="AU136" s="28"/>
      <c r="AV136" s="28"/>
    </row>
    <row r="137" spans="1:48" ht="24" customHeight="1"/>
    <row r="138" spans="1:48" ht="24" customHeight="1">
      <c r="AM138" s="3" t="s">
        <v>137</v>
      </c>
      <c r="AN138" s="3" t="s">
        <v>574</v>
      </c>
    </row>
    <row r="139" spans="1:48" ht="24" customHeight="1">
      <c r="AN139" s="146"/>
      <c r="AO139" s="146"/>
      <c r="AP139" s="146"/>
      <c r="AQ139" s="146"/>
    </row>
    <row r="140" spans="1:48" ht="24" customHeight="1"/>
    <row r="141" spans="1:48" ht="24" customHeight="1">
      <c r="AM141" s="3" t="s">
        <v>138</v>
      </c>
      <c r="AN141" s="3" t="s">
        <v>193</v>
      </c>
    </row>
    <row r="142" spans="1:48" ht="24" customHeight="1">
      <c r="AN142" s="147" t="s">
        <v>562</v>
      </c>
      <c r="AO142" s="147" t="s">
        <v>562</v>
      </c>
      <c r="AP142" s="147" t="s">
        <v>564</v>
      </c>
      <c r="AQ142" s="135" t="s">
        <v>565</v>
      </c>
      <c r="AR142" s="147" t="s">
        <v>566</v>
      </c>
      <c r="AS142" s="147" t="s">
        <v>567</v>
      </c>
    </row>
    <row r="143" spans="1:48" ht="24" customHeight="1"/>
    <row r="144" spans="1:48" ht="24" customHeight="1">
      <c r="AM144" s="3" t="s">
        <v>139</v>
      </c>
      <c r="AN144" s="3" t="s">
        <v>573</v>
      </c>
    </row>
    <row r="145" spans="39:45" ht="24" customHeight="1">
      <c r="AN145" s="146"/>
      <c r="AO145" s="146"/>
      <c r="AP145" s="146"/>
      <c r="AQ145" s="146"/>
      <c r="AR145" s="146"/>
      <c r="AS145" s="146"/>
    </row>
    <row r="146" spans="39:45" ht="24" customHeight="1"/>
    <row r="147" spans="39:45" ht="24" customHeight="1">
      <c r="AM147" s="3" t="s">
        <v>177</v>
      </c>
      <c r="AN147" s="3" t="s">
        <v>189</v>
      </c>
    </row>
    <row r="148" spans="39:45" ht="24" customHeight="1">
      <c r="AN148" s="20" t="s">
        <v>170</v>
      </c>
    </row>
    <row r="149" spans="39:45" ht="24" customHeight="1"/>
    <row r="150" spans="39:45" ht="24" customHeight="1">
      <c r="AM150" s="3" t="s">
        <v>177</v>
      </c>
      <c r="AN150" s="3" t="s">
        <v>78</v>
      </c>
    </row>
    <row r="151" spans="39:45" ht="24" customHeight="1">
      <c r="AN151" s="135">
        <v>1</v>
      </c>
      <c r="AO151" s="135"/>
      <c r="AP151" s="135"/>
    </row>
    <row r="152" spans="39:45" ht="24" customHeight="1"/>
    <row r="153" spans="39:45" ht="24" customHeight="1">
      <c r="AM153" s="3" t="s">
        <v>140</v>
      </c>
      <c r="AN153" s="3" t="s">
        <v>77</v>
      </c>
      <c r="AR153" s="3"/>
      <c r="AS153" s="3"/>
    </row>
    <row r="154" spans="39:45" ht="24" customHeight="1">
      <c r="AN154" s="135">
        <v>3</v>
      </c>
      <c r="AO154" s="3" t="s">
        <v>108</v>
      </c>
      <c r="AR154" s="3"/>
      <c r="AS154" s="3"/>
    </row>
    <row r="155" spans="39:45" ht="24" customHeight="1"/>
    <row r="156" spans="39:45" ht="24" customHeight="1">
      <c r="AM156" s="3" t="s">
        <v>451</v>
      </c>
      <c r="AN156" s="3" t="s">
        <v>446</v>
      </c>
    </row>
    <row r="157" spans="39:45" ht="24" customHeight="1">
      <c r="AN157" s="176" t="s">
        <v>453</v>
      </c>
      <c r="AO157" s="177"/>
      <c r="AP157" s="178"/>
    </row>
    <row r="158" spans="39:45" ht="24" customHeight="1">
      <c r="AN158" s="176" t="s">
        <v>447</v>
      </c>
      <c r="AO158" s="177"/>
      <c r="AP158" s="178"/>
    </row>
    <row r="159" spans="39:45" ht="24" customHeight="1">
      <c r="AN159" s="176" t="s">
        <v>448</v>
      </c>
      <c r="AO159" s="177"/>
      <c r="AP159" s="178"/>
    </row>
    <row r="160" spans="39:45" ht="24" customHeight="1">
      <c r="AN160" s="176" t="s">
        <v>449</v>
      </c>
      <c r="AO160" s="177"/>
      <c r="AP160" s="178"/>
    </row>
    <row r="161" spans="40:42" ht="24" customHeight="1">
      <c r="AN161" s="176" t="s">
        <v>450</v>
      </c>
      <c r="AO161" s="177"/>
      <c r="AP161" s="178"/>
    </row>
    <row r="162" spans="40:42" ht="24" customHeight="1"/>
    <row r="163" spans="40:42" ht="24" customHeight="1"/>
    <row r="164" spans="40:42" ht="24" customHeight="1"/>
    <row r="165" spans="40:42" ht="24" customHeight="1"/>
    <row r="166" spans="40:42" ht="24" customHeight="1"/>
    <row r="167" spans="40:42" ht="24" customHeight="1"/>
    <row r="168" spans="40:42" ht="24" customHeight="1"/>
    <row r="169" spans="40:42" ht="24" customHeight="1"/>
    <row r="170" spans="40:42" ht="24" customHeight="1"/>
    <row r="171" spans="40:42" ht="24" customHeight="1"/>
    <row r="172" spans="40:42" ht="24" customHeight="1"/>
    <row r="173" spans="40:42" ht="24" customHeight="1"/>
    <row r="174" spans="40:42" ht="24" customHeight="1"/>
    <row r="175" spans="40:42" ht="24" customHeight="1"/>
    <row r="176" spans="40:42" ht="24" customHeight="1"/>
    <row r="177" ht="24" customHeight="1"/>
    <row r="178" ht="24" customHeight="1"/>
    <row r="179" ht="24" customHeight="1"/>
    <row r="180" ht="24" customHeight="1"/>
  </sheetData>
  <sheetProtection algorithmName="SHA-512" hashValue="YDpsdsp74ddaZXwgN8oZzqGP5/xUQjPuqCidX5/46b3aFbX6ASZHcGfkwdJu/nMLOyX/0j4m6QcCnULb9kackw==" saltValue="1YXMMieSWvSbK/ChrWKKGg==" spinCount="100000" sheet="1" objects="1" scenarios="1" insertColumns="0" insertRows="0" deleteColumns="0" deleteRows="0"/>
  <mergeCells count="3">
    <mergeCell ref="K3:O3"/>
    <mergeCell ref="X3:AE3"/>
    <mergeCell ref="X4:AE4"/>
  </mergeCells>
  <phoneticPr fontId="92"/>
  <conditionalFormatting sqref="W10:W129">
    <cfRule type="expression" dxfId="3" priority="4" stopIfTrue="1">
      <formula>$W10="×情報不足"</formula>
    </cfRule>
  </conditionalFormatting>
  <conditionalFormatting sqref="X8:AE129">
    <cfRule type="expression" dxfId="2" priority="3" stopIfTrue="1">
      <formula>X8=3</formula>
    </cfRule>
  </conditionalFormatting>
  <conditionalFormatting sqref="X8:AF129">
    <cfRule type="cellIs" dxfId="1" priority="1" stopIfTrue="1" operator="equal">
      <formula>5</formula>
    </cfRule>
  </conditionalFormatting>
  <conditionalFormatting sqref="AF8:AF129">
    <cfRule type="expression" dxfId="0" priority="2" stopIfTrue="1">
      <formula>AF8=3</formula>
    </cfRule>
  </conditionalFormatting>
  <dataValidations count="8">
    <dataValidation type="list" allowBlank="1" showInputMessage="1" showErrorMessage="1" error="このシートで入力できる参加種別（年齢区分）を確認してください。" sqref="R8:R129" xr:uid="{B7F54A08-6AC3-474D-BB27-FDC7DD42DA4E}">
      <formula1>$AN$142</formula1>
    </dataValidation>
    <dataValidation type="list" imeMode="hiragana" allowBlank="1" showInputMessage="1" showErrorMessage="1" sqref="V8:V129" xr:uid="{31F0A995-3212-384B-8F6B-E7C78ABBA825}">
      <formula1>$AN$145:$AR$145</formula1>
    </dataValidation>
    <dataValidation type="list" allowBlank="1" showInputMessage="1" sqref="S8:S129" xr:uid="{C80625B3-FE1B-714B-B424-F8918469F590}">
      <formula1>$AN$157:$AN$161</formula1>
    </dataValidation>
    <dataValidation type="list" allowBlank="1" showInputMessage="1" showErrorMessage="1" sqref="X8:AE129" xr:uid="{1790B2FB-2721-D548-A997-F670F052DEBD}">
      <formula1>"1"</formula1>
    </dataValidation>
    <dataValidation imeMode="off" allowBlank="1" showInputMessage="1" showErrorMessage="1" sqref="X6:AE6 T8:U129 Q3:Q1048576 K8:K129" xr:uid="{434FC159-3B5E-C246-8942-0B11541B8A43}"/>
    <dataValidation imeMode="halfKatakana" allowBlank="1" showInputMessage="1" showErrorMessage="1" sqref="N8:O129 X7:AE7" xr:uid="{84E27B19-A9B2-8446-9F5A-67756E00BC8E}"/>
    <dataValidation imeMode="hiragana" allowBlank="1" showInputMessage="1" showErrorMessage="1" sqref="L8:M129" xr:uid="{8AA549A0-C14C-8144-B9CB-CF6765E2CAD5}"/>
    <dataValidation type="list" imeMode="off" allowBlank="1" showInputMessage="1" showErrorMessage="1" sqref="P8:P129" xr:uid="{3C331B78-2BF1-1042-AE5E-D4D45CA99FEE}">
      <formula1>$AN$133:$AO$133</formula1>
    </dataValidation>
  </dataValidations>
  <printOptions horizontalCentered="1"/>
  <pageMargins left="0.39370078740157483" right="0.39370078740157483" top="0.98425196850393704" bottom="0.39370078740157483" header="0.78740157480314965" footer="0.19685039370078741"/>
  <pageSetup paperSize="9" scale="52" fitToHeight="5" orientation="landscape" r:id="rId1"/>
  <headerFooter>
    <oddHeader>&amp;L&amp;12&amp;D &amp;T&amp;R&amp;"ＭＳ ゴシック,標準"&amp;12&lt; &amp;P/&amp;N &gt;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AG57"/>
  <sheetViews>
    <sheetView view="pageBreakPreview" topLeftCell="G3" zoomScale="56" zoomScaleNormal="75" zoomScaleSheetLayoutView="80" workbookViewId="0">
      <selection activeCell="K27" sqref="K27"/>
    </sheetView>
  </sheetViews>
  <sheetFormatPr baseColWidth="10" defaultColWidth="9" defaultRowHeight="14"/>
  <cols>
    <col min="1" max="1" width="7.83203125" style="73" hidden="1" customWidth="1"/>
    <col min="2" max="2" width="45.83203125" style="73" hidden="1" customWidth="1"/>
    <col min="3" max="3" width="25.83203125" style="73" hidden="1" customWidth="1"/>
    <col min="4" max="4" width="5.6640625" style="73" hidden="1" customWidth="1"/>
    <col min="5" max="6" width="8.83203125" style="73" hidden="1" customWidth="1"/>
    <col min="7" max="7" width="5.6640625" style="73" customWidth="1"/>
    <col min="8" max="8" width="10.6640625" style="73" customWidth="1"/>
    <col min="9" max="22" width="17.1640625" style="109" customWidth="1"/>
    <col min="23" max="25" width="8.6640625" style="73" customWidth="1"/>
    <col min="26" max="26" width="8.6640625" style="73" hidden="1" customWidth="1"/>
    <col min="27" max="33" width="15.6640625" style="73" hidden="1" customWidth="1"/>
    <col min="34" max="35" width="15.6640625" style="73" customWidth="1"/>
    <col min="36" max="43" width="9" style="73" customWidth="1"/>
    <col min="44" max="16384" width="9" style="73"/>
  </cols>
  <sheetData>
    <row r="1" spans="1:33" s="46" customFormat="1" ht="24" hidden="1" customHeight="1">
      <c r="A1" s="216" t="s">
        <v>41</v>
      </c>
      <c r="B1" s="216" t="s">
        <v>41</v>
      </c>
      <c r="C1" s="216" t="s">
        <v>41</v>
      </c>
      <c r="D1" s="216" t="s">
        <v>41</v>
      </c>
      <c r="E1" s="216" t="s">
        <v>498</v>
      </c>
      <c r="F1" s="216" t="s">
        <v>41</v>
      </c>
      <c r="G1" s="217" t="s">
        <v>92</v>
      </c>
      <c r="H1" s="217" t="s">
        <v>92</v>
      </c>
      <c r="I1" s="217" t="s">
        <v>92</v>
      </c>
      <c r="J1" s="217" t="s">
        <v>92</v>
      </c>
      <c r="K1" s="217" t="s">
        <v>42</v>
      </c>
      <c r="L1" s="217" t="s">
        <v>92</v>
      </c>
      <c r="M1" s="217" t="s">
        <v>92</v>
      </c>
      <c r="N1" s="217" t="s">
        <v>42</v>
      </c>
      <c r="O1" s="217"/>
      <c r="P1" s="217" t="s">
        <v>42</v>
      </c>
      <c r="Q1" s="217" t="s">
        <v>92</v>
      </c>
      <c r="R1" s="217" t="s">
        <v>42</v>
      </c>
      <c r="S1" s="217" t="s">
        <v>42</v>
      </c>
      <c r="T1" s="217" t="s">
        <v>42</v>
      </c>
      <c r="U1" s="217" t="s">
        <v>42</v>
      </c>
      <c r="V1" s="217" t="s">
        <v>42</v>
      </c>
      <c r="W1" s="217" t="s">
        <v>42</v>
      </c>
      <c r="X1" s="216" t="s">
        <v>41</v>
      </c>
      <c r="Y1" s="216" t="s">
        <v>41</v>
      </c>
      <c r="Z1" s="216" t="s">
        <v>41</v>
      </c>
      <c r="AA1" s="216" t="s">
        <v>41</v>
      </c>
      <c r="AB1" s="216" t="s">
        <v>41</v>
      </c>
      <c r="AC1" s="216" t="s">
        <v>41</v>
      </c>
      <c r="AD1" s="216" t="s">
        <v>41</v>
      </c>
      <c r="AE1" s="216" t="s">
        <v>41</v>
      </c>
      <c r="AF1" s="216" t="s">
        <v>41</v>
      </c>
      <c r="AG1" s="216" t="s">
        <v>41</v>
      </c>
    </row>
    <row r="2" spans="1:33" s="51" customFormat="1" ht="24" hidden="1" customHeight="1">
      <c r="A2" s="51" t="s">
        <v>748</v>
      </c>
      <c r="B2" s="51" t="s">
        <v>749</v>
      </c>
      <c r="C2" s="51" t="s">
        <v>750</v>
      </c>
      <c r="D2" s="51" t="s">
        <v>751</v>
      </c>
      <c r="E2" s="51" t="s">
        <v>752</v>
      </c>
      <c r="F2" s="51" t="s">
        <v>753</v>
      </c>
      <c r="G2" s="61" t="s">
        <v>754</v>
      </c>
      <c r="H2" s="61" t="s">
        <v>755</v>
      </c>
      <c r="I2" s="61" t="s">
        <v>756</v>
      </c>
      <c r="J2" s="61" t="s">
        <v>757</v>
      </c>
      <c r="K2" s="61" t="s">
        <v>758</v>
      </c>
      <c r="L2" s="61" t="s">
        <v>759</v>
      </c>
      <c r="M2" s="61" t="s">
        <v>760</v>
      </c>
      <c r="N2" s="61" t="s">
        <v>761</v>
      </c>
      <c r="O2" s="61"/>
      <c r="P2" s="61" t="s">
        <v>762</v>
      </c>
      <c r="Q2" s="61" t="s">
        <v>763</v>
      </c>
      <c r="R2" s="61" t="s">
        <v>764</v>
      </c>
      <c r="S2" s="61" t="s">
        <v>765</v>
      </c>
      <c r="T2" s="61" t="s">
        <v>766</v>
      </c>
      <c r="U2" s="61" t="s">
        <v>767</v>
      </c>
      <c r="V2" s="61" t="s">
        <v>768</v>
      </c>
      <c r="W2" s="61" t="s">
        <v>769</v>
      </c>
      <c r="X2" s="51" t="s">
        <v>770</v>
      </c>
      <c r="Y2" s="51" t="s">
        <v>771</v>
      </c>
      <c r="Z2" s="51" t="s">
        <v>772</v>
      </c>
      <c r="AA2" s="51" t="s">
        <v>773</v>
      </c>
      <c r="AB2" s="51" t="s">
        <v>774</v>
      </c>
      <c r="AC2" s="51" t="s">
        <v>775</v>
      </c>
      <c r="AD2" s="51" t="s">
        <v>776</v>
      </c>
      <c r="AE2" s="51" t="s">
        <v>777</v>
      </c>
      <c r="AF2" s="51" t="s">
        <v>778</v>
      </c>
      <c r="AG2" s="51" t="s">
        <v>779</v>
      </c>
    </row>
    <row r="3" spans="1:33" ht="24" customHeight="1">
      <c r="H3" s="436" t="s">
        <v>734</v>
      </c>
      <c r="I3" s="438"/>
      <c r="J3" s="438"/>
      <c r="K3" s="441" t="str">
        <f>IF('様式 A-2'!D7="","",'様式 A-2'!D7)</f>
        <v/>
      </c>
      <c r="L3" s="441"/>
      <c r="M3" s="441"/>
      <c r="N3" s="441"/>
      <c r="O3" s="441"/>
      <c r="P3" s="441"/>
      <c r="Q3" s="74"/>
      <c r="R3" s="74"/>
      <c r="S3" s="74"/>
      <c r="T3" s="74"/>
      <c r="U3" s="74"/>
      <c r="V3" s="74" t="s">
        <v>192</v>
      </c>
    </row>
    <row r="4" spans="1:33" ht="24" customHeight="1">
      <c r="H4" s="439" t="str">
        <f>'様式 A-2'!AV41</f>
        <v>第51回 全日本ライフセービング選手権大会 南関東予選会</v>
      </c>
      <c r="I4" s="439"/>
      <c r="J4" s="439"/>
      <c r="K4" s="442" t="str">
        <f>IF('様式 A-2'!D8="","",'様式 A-2'!D8)</f>
        <v/>
      </c>
      <c r="L4" s="442"/>
      <c r="M4" s="442"/>
      <c r="N4" s="442"/>
      <c r="O4" s="442"/>
      <c r="P4" s="442"/>
      <c r="Q4" s="30"/>
      <c r="R4" s="30"/>
      <c r="S4" s="30"/>
      <c r="T4" s="30"/>
      <c r="U4" s="30"/>
      <c r="V4" s="30" t="s">
        <v>733</v>
      </c>
      <c r="Z4" s="170" t="s">
        <v>186</v>
      </c>
    </row>
    <row r="5" spans="1:33" ht="24" customHeight="1">
      <c r="Z5" s="280" t="s">
        <v>185</v>
      </c>
    </row>
    <row r="6" spans="1:33" ht="23" customHeight="1">
      <c r="I6" s="246"/>
      <c r="J6" s="246"/>
      <c r="K6" s="246"/>
      <c r="L6" s="245"/>
      <c r="M6" s="247"/>
      <c r="N6" s="247"/>
      <c r="O6" s="247"/>
      <c r="P6" s="440"/>
      <c r="Q6" s="440"/>
      <c r="R6" s="245"/>
      <c r="S6" s="245"/>
      <c r="T6" s="245"/>
      <c r="U6" s="245"/>
      <c r="V6" s="245"/>
      <c r="Z6" s="281" t="s">
        <v>185</v>
      </c>
    </row>
    <row r="7" spans="1:33" ht="23" customHeight="1">
      <c r="I7" s="251"/>
      <c r="J7" s="251"/>
      <c r="K7" s="251"/>
      <c r="L7" s="51"/>
      <c r="M7" s="50"/>
      <c r="N7" s="50"/>
      <c r="O7" s="50"/>
      <c r="P7" s="51"/>
      <c r="Q7" s="51"/>
      <c r="R7" s="245"/>
      <c r="S7" s="245"/>
      <c r="T7" s="245"/>
      <c r="U7" s="245"/>
      <c r="V7" s="245"/>
      <c r="Z7" s="91"/>
    </row>
    <row r="8" spans="1:33" ht="23" customHeight="1">
      <c r="I8" s="257" t="s">
        <v>743</v>
      </c>
      <c r="J8" s="258"/>
      <c r="K8" s="258"/>
      <c r="L8" s="259"/>
      <c r="M8" s="260"/>
      <c r="N8" s="292"/>
      <c r="O8" s="261"/>
      <c r="P8" s="262"/>
      <c r="Q8" s="263"/>
      <c r="R8" s="264"/>
      <c r="S8" s="265"/>
      <c r="T8" s="266"/>
      <c r="U8" s="255"/>
      <c r="V8" s="256"/>
      <c r="Z8" s="91"/>
    </row>
    <row r="9" spans="1:33" ht="22.5" customHeight="1">
      <c r="I9" s="268" t="s">
        <v>744</v>
      </c>
      <c r="J9" s="269" t="s">
        <v>745</v>
      </c>
      <c r="K9" s="268" t="s">
        <v>744</v>
      </c>
      <c r="L9" s="268" t="s">
        <v>744</v>
      </c>
      <c r="M9" s="268"/>
      <c r="N9" s="270"/>
      <c r="O9" s="269"/>
      <c r="P9" s="268"/>
      <c r="Q9" s="270"/>
      <c r="R9" s="268"/>
      <c r="S9" s="270"/>
      <c r="T9" s="268"/>
      <c r="U9" s="268"/>
      <c r="V9" s="269"/>
      <c r="Z9" s="91"/>
    </row>
    <row r="10" spans="1:33" ht="12" customHeight="1">
      <c r="I10" s="248"/>
      <c r="J10" s="248"/>
      <c r="K10" s="249"/>
      <c r="L10" s="248"/>
      <c r="M10" s="250"/>
      <c r="N10" s="250"/>
      <c r="O10" s="250"/>
      <c r="P10" s="250"/>
      <c r="Q10" s="250"/>
      <c r="R10" s="245"/>
      <c r="S10" s="245"/>
      <c r="T10" s="245"/>
      <c r="U10" s="245"/>
      <c r="V10" s="245"/>
      <c r="Z10" s="91"/>
    </row>
    <row r="11" spans="1:33" ht="40" customHeight="1">
      <c r="A11" s="75" t="s">
        <v>166</v>
      </c>
      <c r="B11" s="76" t="s">
        <v>27</v>
      </c>
      <c r="C11" s="201" t="s">
        <v>553</v>
      </c>
      <c r="D11" s="35" t="s">
        <v>554</v>
      </c>
      <c r="E11" s="267" t="s">
        <v>95</v>
      </c>
      <c r="F11" s="35" t="s">
        <v>559</v>
      </c>
      <c r="G11" s="77" t="s">
        <v>90</v>
      </c>
      <c r="H11" s="35" t="s">
        <v>735</v>
      </c>
      <c r="I11" s="240" t="s">
        <v>736</v>
      </c>
      <c r="J11" s="240" t="s">
        <v>157</v>
      </c>
      <c r="K11" s="240" t="s">
        <v>739</v>
      </c>
      <c r="L11" s="240" t="s">
        <v>740</v>
      </c>
      <c r="M11" s="239"/>
      <c r="N11" s="239"/>
      <c r="O11" s="239"/>
      <c r="P11" s="252"/>
      <c r="Q11" s="252"/>
      <c r="R11" s="238"/>
      <c r="S11" s="238"/>
      <c r="T11" s="237"/>
      <c r="U11" s="253"/>
      <c r="V11" s="253"/>
    </row>
    <row r="12" spans="1:33" ht="37" customHeight="1">
      <c r="A12" s="79" t="str">
        <f>IF('様式 A-2'!$AL$1="","",'様式 A-2'!$AL$1)</f>
        <v/>
      </c>
      <c r="B12" s="186">
        <f>IF('様式 A-2'!$D$7&lt;&gt;"",'様式 A-2'!$D$7,'様式 A-2'!$D$8)</f>
        <v>0</v>
      </c>
      <c r="C12" s="186"/>
      <c r="D12" s="79"/>
      <c r="E12" s="192" t="str">
        <f>IF('様式 A-2'!$AM$3="","",'様式 A-2'!$AM$3)</f>
        <v/>
      </c>
      <c r="F12" s="192"/>
      <c r="G12" s="79">
        <v>1</v>
      </c>
      <c r="H12" s="81" t="s">
        <v>29</v>
      </c>
      <c r="I12" s="244"/>
      <c r="J12" s="244"/>
      <c r="K12" s="244"/>
      <c r="L12" s="244"/>
      <c r="M12" s="244"/>
      <c r="N12" s="244"/>
      <c r="O12" s="244"/>
      <c r="P12" s="244"/>
      <c r="Q12" s="244"/>
      <c r="R12" s="244"/>
      <c r="S12" s="244"/>
      <c r="T12" s="244"/>
      <c r="U12" s="254"/>
      <c r="V12" s="254"/>
    </row>
    <row r="13" spans="1:33" ht="37" customHeight="1">
      <c r="A13" s="79" t="str">
        <f>IF('様式 A-2'!$AL$1="","",'様式 A-2'!$AL$1)</f>
        <v/>
      </c>
      <c r="B13" s="186">
        <f>IF('様式 A-2'!$D$7&lt;&gt;"",'様式 A-2'!$D$7,'様式 A-2'!$D$8)</f>
        <v>0</v>
      </c>
      <c r="C13" s="186"/>
      <c r="D13" s="79"/>
      <c r="E13" s="192" t="str">
        <f>IF('様式 A-2'!$AM$3="","",'様式 A-2'!$AM$3)</f>
        <v/>
      </c>
      <c r="F13" s="192"/>
      <c r="G13" s="79">
        <v>2</v>
      </c>
      <c r="H13" s="82" t="s">
        <v>39</v>
      </c>
      <c r="I13" s="244"/>
      <c r="J13" s="244"/>
      <c r="K13" s="244"/>
      <c r="L13" s="244"/>
      <c r="M13" s="244"/>
      <c r="N13" s="244"/>
      <c r="O13" s="244"/>
      <c r="P13" s="244"/>
      <c r="Q13" s="244"/>
      <c r="R13" s="244"/>
      <c r="S13" s="244"/>
      <c r="T13" s="244"/>
      <c r="U13" s="254"/>
      <c r="V13" s="254"/>
    </row>
    <row r="14" spans="1:33" ht="37" customHeight="1">
      <c r="A14" s="79" t="str">
        <f>IF('様式 A-2'!$AL$1="","",'様式 A-2'!$AL$1)</f>
        <v/>
      </c>
      <c r="B14" s="186">
        <f>IF('様式 A-2'!$D$7&lt;&gt;"",'様式 A-2'!$D$7,'様式 A-2'!$D$8)</f>
        <v>0</v>
      </c>
      <c r="C14" s="186"/>
      <c r="D14" s="79"/>
      <c r="E14" s="192" t="str">
        <f>IF('様式 A-2'!$AM$3="","",'様式 A-2'!$AM$3)</f>
        <v/>
      </c>
      <c r="F14" s="192"/>
      <c r="G14" s="79">
        <v>3</v>
      </c>
      <c r="H14" s="219" t="s">
        <v>555</v>
      </c>
      <c r="I14" s="291"/>
      <c r="J14" s="291"/>
      <c r="K14" s="291"/>
      <c r="L14" s="291"/>
      <c r="M14" s="291"/>
      <c r="N14" s="291"/>
      <c r="O14" s="291"/>
      <c r="P14" s="291"/>
      <c r="Q14" s="291"/>
      <c r="R14" s="291"/>
      <c r="S14" s="291"/>
      <c r="T14" s="291"/>
      <c r="U14" s="290"/>
      <c r="V14" s="290"/>
    </row>
    <row r="15" spans="1:33" ht="24" customHeight="1"/>
    <row r="16" spans="1:33" ht="24" customHeight="1">
      <c r="I16" s="197">
        <f>SUM(I12:I13)</f>
        <v>0</v>
      </c>
      <c r="J16" s="197">
        <f t="shared" ref="J16:L16" si="0">SUM(J12:J13)</f>
        <v>0</v>
      </c>
      <c r="K16" s="197">
        <f t="shared" si="0"/>
        <v>0</v>
      </c>
      <c r="L16" s="197">
        <f t="shared" si="0"/>
        <v>0</v>
      </c>
      <c r="M16" s="197"/>
      <c r="N16" s="197"/>
      <c r="O16" s="197"/>
      <c r="P16" s="197"/>
      <c r="Q16" s="197"/>
      <c r="R16" s="197"/>
      <c r="S16" s="197"/>
      <c r="T16" s="197"/>
      <c r="U16" s="197"/>
      <c r="V16" s="197"/>
      <c r="Z16" s="58" t="s">
        <v>76</v>
      </c>
    </row>
    <row r="17" spans="26:33" ht="24" customHeight="1">
      <c r="Z17" s="73" t="s">
        <v>163</v>
      </c>
      <c r="AA17" s="3" t="s">
        <v>189</v>
      </c>
    </row>
    <row r="18" spans="26:33" ht="24" customHeight="1">
      <c r="AA18" s="20" t="s">
        <v>169</v>
      </c>
    </row>
    <row r="19" spans="26:33" ht="24" customHeight="1"/>
    <row r="20" spans="26:33" ht="24" customHeight="1">
      <c r="Z20" s="73" t="s">
        <v>163</v>
      </c>
      <c r="AA20" s="3" t="s">
        <v>78</v>
      </c>
      <c r="AB20" s="1"/>
      <c r="AC20" s="1"/>
    </row>
    <row r="21" spans="26:33" ht="24" customHeight="1">
      <c r="AA21" s="135">
        <v>1</v>
      </c>
      <c r="AB21" s="135"/>
      <c r="AC21" s="135"/>
    </row>
    <row r="22" spans="26:33" ht="24" customHeight="1"/>
    <row r="23" spans="26:33" ht="24" customHeight="1">
      <c r="Z23" s="73" t="s">
        <v>163</v>
      </c>
      <c r="AA23" s="73" t="s">
        <v>160</v>
      </c>
    </row>
    <row r="24" spans="26:33" ht="24" customHeight="1">
      <c r="AA24" s="20" t="s">
        <v>159</v>
      </c>
    </row>
    <row r="25" spans="26:33" ht="24" customHeight="1"/>
    <row r="26" spans="26:33" ht="24" customHeight="1">
      <c r="AA26" s="87" t="s">
        <v>158</v>
      </c>
    </row>
    <row r="27" spans="26:33" ht="24" customHeight="1">
      <c r="AA27" s="76" t="s">
        <v>27</v>
      </c>
      <c r="AB27" s="77" t="s">
        <v>90</v>
      </c>
      <c r="AC27" s="35" t="s">
        <v>133</v>
      </c>
      <c r="AD27" s="78" t="s">
        <v>164</v>
      </c>
      <c r="AE27" s="78" t="s">
        <v>165</v>
      </c>
      <c r="AF27" s="78" t="s">
        <v>155</v>
      </c>
      <c r="AG27" s="78"/>
    </row>
    <row r="28" spans="26:33" ht="24" customHeight="1">
      <c r="AA28" s="80" t="s">
        <v>161</v>
      </c>
      <c r="AB28" s="79">
        <v>1</v>
      </c>
      <c r="AC28" s="81" t="s">
        <v>29</v>
      </c>
      <c r="AD28" s="80"/>
      <c r="AE28" s="85"/>
      <c r="AF28" s="85"/>
      <c r="AG28" s="85"/>
    </row>
    <row r="29" spans="26:33" ht="24" customHeight="1">
      <c r="AA29" s="80" t="s">
        <v>161</v>
      </c>
      <c r="AB29" s="79">
        <v>2</v>
      </c>
      <c r="AC29" s="82" t="s">
        <v>39</v>
      </c>
      <c r="AD29" s="85"/>
      <c r="AE29" s="80"/>
      <c r="AF29" s="85"/>
      <c r="AG29" s="85"/>
    </row>
    <row r="30" spans="26:33" ht="24" customHeight="1">
      <c r="AA30" s="80" t="s">
        <v>161</v>
      </c>
      <c r="AB30" s="79">
        <v>3</v>
      </c>
      <c r="AC30" s="83" t="s">
        <v>63</v>
      </c>
      <c r="AD30" s="85"/>
      <c r="AE30" s="85"/>
      <c r="AF30" s="80"/>
      <c r="AG30" s="85"/>
    </row>
    <row r="31" spans="26:33" ht="24" customHeight="1"/>
    <row r="32" spans="26:33" ht="24" customHeight="1">
      <c r="AA32" s="87" t="s">
        <v>162</v>
      </c>
    </row>
    <row r="33" spans="26:33" ht="24" customHeight="1">
      <c r="AA33" s="76" t="s">
        <v>27</v>
      </c>
      <c r="AB33" s="77" t="s">
        <v>90</v>
      </c>
      <c r="AC33" s="35" t="s">
        <v>133</v>
      </c>
      <c r="AD33" s="78" t="s">
        <v>155</v>
      </c>
      <c r="AE33" s="78" t="s">
        <v>157</v>
      </c>
      <c r="AF33" s="78" t="s">
        <v>156</v>
      </c>
      <c r="AG33" s="78"/>
    </row>
    <row r="34" spans="26:33" ht="24" customHeight="1">
      <c r="AA34" s="85" t="s">
        <v>161</v>
      </c>
      <c r="AB34" s="86">
        <v>1</v>
      </c>
      <c r="AC34" s="86" t="s">
        <v>29</v>
      </c>
      <c r="AD34" s="85"/>
      <c r="AE34" s="85"/>
      <c r="AF34" s="85"/>
      <c r="AG34" s="85"/>
    </row>
    <row r="35" spans="26:33" ht="24" customHeight="1">
      <c r="AA35" s="85" t="s">
        <v>161</v>
      </c>
      <c r="AB35" s="86">
        <v>2</v>
      </c>
      <c r="AC35" s="86" t="s">
        <v>39</v>
      </c>
      <c r="AD35" s="85"/>
      <c r="AE35" s="85"/>
      <c r="AF35" s="85"/>
      <c r="AG35" s="85"/>
    </row>
    <row r="36" spans="26:33" ht="24" customHeight="1">
      <c r="AA36" s="80" t="s">
        <v>161</v>
      </c>
      <c r="AB36" s="79">
        <v>3</v>
      </c>
      <c r="AC36" s="83" t="s">
        <v>63</v>
      </c>
      <c r="AD36" s="80"/>
      <c r="AE36" s="80"/>
      <c r="AF36" s="80"/>
      <c r="AG36" s="85"/>
    </row>
    <row r="37" spans="26:33" ht="24" customHeight="1"/>
    <row r="38" spans="26:33" ht="24" customHeight="1">
      <c r="Z38" s="108" t="s">
        <v>199</v>
      </c>
      <c r="AA38" s="80">
        <f>SUM(I12:P13)</f>
        <v>0</v>
      </c>
      <c r="AB38" s="124" t="s">
        <v>29</v>
      </c>
      <c r="AC38" s="80">
        <f>SUM(I12:L12)</f>
        <v>0</v>
      </c>
    </row>
    <row r="39" spans="26:33" ht="24" customHeight="1">
      <c r="AB39" s="124" t="s">
        <v>39</v>
      </c>
      <c r="AC39" s="80">
        <f>SUM(I13:L13)</f>
        <v>0</v>
      </c>
    </row>
    <row r="40" spans="26:33" ht="24" customHeight="1"/>
    <row r="41" spans="26:33" ht="24" customHeight="1"/>
    <row r="42" spans="26:33" ht="24" customHeight="1"/>
    <row r="43" spans="26:33" ht="24" customHeight="1"/>
    <row r="44" spans="26:33" ht="24" customHeight="1"/>
    <row r="45" spans="26:33" ht="24" customHeight="1"/>
    <row r="46" spans="26:33" ht="24" customHeight="1"/>
    <row r="47" spans="26:33" ht="24" customHeight="1"/>
    <row r="48" spans="26:33" ht="24" customHeight="1"/>
    <row r="49" ht="24" customHeight="1"/>
    <row r="50" ht="24" customHeight="1"/>
    <row r="51" ht="24" customHeight="1"/>
    <row r="52" ht="24" customHeight="1"/>
    <row r="53" ht="24" customHeight="1"/>
    <row r="54" ht="24" customHeight="1"/>
    <row r="55" ht="24" customHeight="1"/>
    <row r="56" ht="24" customHeight="1"/>
    <row r="57" ht="24" customHeight="1"/>
  </sheetData>
  <sheetProtection algorithmName="SHA-512" hashValue="tgvT7AojvBUtr/XMS7YOyr51yiQgjp2g39l2BltG2ktjRuSc1vs7rnxpk48C/FmJsdHQfugwW+py3Zwpn1G7OQ==" saltValue="ZbJWbLB6T2bSOw13Ze8wCw==" spinCount="100000" sheet="1" objects="1" scenarios="1" insertColumns="0" insertRows="0" deleteColumns="0" deleteRows="0"/>
  <mergeCells count="5">
    <mergeCell ref="H3:J3"/>
    <mergeCell ref="H4:J4"/>
    <mergeCell ref="P6:Q6"/>
    <mergeCell ref="K3:P3"/>
    <mergeCell ref="K4:P4"/>
  </mergeCells>
  <phoneticPr fontId="1"/>
  <dataValidations count="5">
    <dataValidation type="list" imeMode="off" allowBlank="1" showDropDown="1" showInputMessage="1" showErrorMessage="1" sqref="U12:V14" xr:uid="{00000000-0002-0000-0300-000000000000}">
      <formula1>$AA$21</formula1>
    </dataValidation>
    <dataValidation imeMode="halfKatakana" allowBlank="1" showInputMessage="1" showErrorMessage="1" sqref="I11:V11" xr:uid="{00000000-0002-0000-0300-000002000000}"/>
    <dataValidation imeMode="off" allowBlank="1" showInputMessage="1" showErrorMessage="1" sqref="I6:I7 L6:M7 P6:P7 I9:V10" xr:uid="{00000000-0002-0000-0300-000003000000}"/>
    <dataValidation type="list" imeMode="off" allowBlank="1" showInputMessage="1" showErrorMessage="1" sqref="I12:R13 T12:T13" xr:uid="{5CA897D3-C86C-45B9-8B59-78D93E69A0C4}">
      <formula1>"1"</formula1>
    </dataValidation>
    <dataValidation type="list" allowBlank="1" showInputMessage="1" showErrorMessage="1" sqref="S12:S13" xr:uid="{2B2126B3-0B79-0349-A1F4-D997B921DB71}">
      <formula1>"1"</formula1>
    </dataValidation>
  </dataValidations>
  <printOptions horizontalCentered="1"/>
  <pageMargins left="0.39370078740157483" right="0.39370078740157483" top="0.98425196850393704" bottom="0.39370078740157483" header="0.78740157480314965" footer="0.19685039370078741"/>
  <pageSetup paperSize="9" scale="50" orientation="landscape" r:id="rId1"/>
  <headerFooter>
    <oddHeader>&amp;L&amp;"ＭＳ ゴシック,標準"&amp;12&amp;D &amp;T&amp;R&amp;"ＭＳ ゴシック,標準"&amp;12&lt; &amp;P/&amp;N &gt;</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173"/>
  <sheetViews>
    <sheetView zoomScaleNormal="100" workbookViewId="0">
      <selection activeCell="C4" sqref="C4"/>
    </sheetView>
  </sheetViews>
  <sheetFormatPr baseColWidth="10" defaultColWidth="9" defaultRowHeight="14"/>
  <cols>
    <col min="1" max="1" width="10.6640625" style="1" customWidth="1"/>
    <col min="2" max="2" width="55.83203125" style="1" customWidth="1"/>
    <col min="3" max="3" width="40.6640625" style="1" customWidth="1"/>
    <col min="4" max="4" width="17.1640625" style="1" customWidth="1"/>
    <col min="5" max="5" width="16.83203125" style="1" bestFit="1" customWidth="1"/>
    <col min="6" max="6" width="16.6640625" style="1" customWidth="1"/>
    <col min="7" max="13" width="12.83203125" style="1" customWidth="1"/>
    <col min="14" max="37" width="10.6640625" style="1" customWidth="1"/>
    <col min="38" max="40" width="12.83203125" style="1" customWidth="1"/>
    <col min="41" max="51" width="10.6640625" style="1" customWidth="1"/>
    <col min="52" max="52" width="10.83203125" style="1" customWidth="1"/>
    <col min="53" max="57" width="12.83203125" style="1" customWidth="1"/>
    <col min="58" max="86" width="10.6640625" style="1" customWidth="1"/>
    <col min="87" max="16384" width="9" style="1"/>
  </cols>
  <sheetData>
    <row r="1" spans="1:95" ht="20" customHeight="1">
      <c r="A1" s="2" t="s">
        <v>828</v>
      </c>
      <c r="B1" s="2" t="s">
        <v>829</v>
      </c>
      <c r="C1" s="2" t="s">
        <v>830</v>
      </c>
      <c r="D1" s="2" t="s">
        <v>831</v>
      </c>
      <c r="E1" s="2" t="s">
        <v>832</v>
      </c>
      <c r="F1" s="2" t="s">
        <v>833</v>
      </c>
      <c r="G1" s="2" t="s">
        <v>834</v>
      </c>
      <c r="H1" s="2" t="s">
        <v>835</v>
      </c>
      <c r="I1" s="2" t="s">
        <v>836</v>
      </c>
      <c r="J1" s="2" t="s">
        <v>837</v>
      </c>
      <c r="K1" s="2" t="s">
        <v>838</v>
      </c>
      <c r="L1" s="2" t="s">
        <v>839</v>
      </c>
      <c r="M1" s="2" t="s">
        <v>840</v>
      </c>
      <c r="N1" s="2" t="s">
        <v>841</v>
      </c>
      <c r="O1" s="2" t="s">
        <v>842</v>
      </c>
      <c r="P1" s="2" t="s">
        <v>843</v>
      </c>
      <c r="Q1" s="2" t="s">
        <v>844</v>
      </c>
      <c r="R1" s="2" t="s">
        <v>845</v>
      </c>
      <c r="S1" s="2" t="s">
        <v>846</v>
      </c>
      <c r="T1" s="2" t="s">
        <v>847</v>
      </c>
      <c r="U1" s="2" t="s">
        <v>848</v>
      </c>
      <c r="V1" s="2" t="s">
        <v>849</v>
      </c>
      <c r="W1" s="2" t="s">
        <v>850</v>
      </c>
      <c r="X1" s="2" t="s">
        <v>851</v>
      </c>
      <c r="Y1" s="2" t="s">
        <v>852</v>
      </c>
      <c r="Z1" s="2" t="s">
        <v>853</v>
      </c>
      <c r="AA1" s="2" t="s">
        <v>854</v>
      </c>
      <c r="AB1" s="2" t="s">
        <v>855</v>
      </c>
      <c r="AC1" s="2" t="s">
        <v>856</v>
      </c>
      <c r="AD1" s="2" t="s">
        <v>857</v>
      </c>
      <c r="AE1" s="2" t="s">
        <v>858</v>
      </c>
      <c r="AF1" s="2" t="s">
        <v>859</v>
      </c>
      <c r="AG1" s="2" t="s">
        <v>860</v>
      </c>
      <c r="AH1" s="2" t="s">
        <v>861</v>
      </c>
      <c r="AI1" s="2" t="s">
        <v>862</v>
      </c>
      <c r="AJ1" s="2" t="s">
        <v>863</v>
      </c>
      <c r="AK1" s="2" t="s">
        <v>864</v>
      </c>
      <c r="AL1" s="2" t="s">
        <v>865</v>
      </c>
      <c r="AM1" s="2" t="s">
        <v>866</v>
      </c>
      <c r="AN1" s="2" t="s">
        <v>867</v>
      </c>
      <c r="AO1" s="2" t="s">
        <v>868</v>
      </c>
      <c r="AP1" s="2" t="s">
        <v>869</v>
      </c>
      <c r="AQ1" s="2" t="s">
        <v>870</v>
      </c>
      <c r="AR1" s="2" t="s">
        <v>871</v>
      </c>
      <c r="AS1" s="2" t="s">
        <v>872</v>
      </c>
      <c r="AT1" s="2" t="s">
        <v>873</v>
      </c>
      <c r="AU1" s="2" t="s">
        <v>874</v>
      </c>
      <c r="AV1" s="2" t="s">
        <v>875</v>
      </c>
      <c r="AW1" s="2" t="s">
        <v>876</v>
      </c>
      <c r="AX1" s="2" t="s">
        <v>877</v>
      </c>
      <c r="AY1" s="2" t="s">
        <v>878</v>
      </c>
      <c r="AZ1" s="2" t="s">
        <v>879</v>
      </c>
      <c r="BA1" s="2" t="s">
        <v>880</v>
      </c>
      <c r="BB1" s="2" t="s">
        <v>881</v>
      </c>
      <c r="BC1" s="2" t="s">
        <v>882</v>
      </c>
      <c r="BD1" s="2" t="s">
        <v>883</v>
      </c>
      <c r="BE1" s="2" t="s">
        <v>884</v>
      </c>
      <c r="BF1" s="2" t="s">
        <v>885</v>
      </c>
      <c r="BG1" s="2" t="s">
        <v>886</v>
      </c>
      <c r="BH1" s="2" t="s">
        <v>887</v>
      </c>
      <c r="BI1" s="2" t="s">
        <v>888</v>
      </c>
      <c r="BJ1" s="2" t="s">
        <v>889</v>
      </c>
      <c r="BK1" s="2" t="s">
        <v>890</v>
      </c>
      <c r="BL1" s="2" t="s">
        <v>891</v>
      </c>
      <c r="BM1" s="2" t="s">
        <v>892</v>
      </c>
      <c r="BN1" s="2" t="s">
        <v>893</v>
      </c>
      <c r="BO1" s="2" t="s">
        <v>894</v>
      </c>
      <c r="BP1" s="2" t="s">
        <v>895</v>
      </c>
      <c r="BQ1" s="2" t="s">
        <v>896</v>
      </c>
      <c r="BR1" s="2" t="s">
        <v>897</v>
      </c>
      <c r="BS1" s="2" t="s">
        <v>898</v>
      </c>
      <c r="BT1" s="2" t="s">
        <v>899</v>
      </c>
      <c r="BU1" s="2" t="s">
        <v>900</v>
      </c>
      <c r="BV1" s="2" t="s">
        <v>901</v>
      </c>
      <c r="BW1" s="2" t="s">
        <v>902</v>
      </c>
      <c r="BX1" s="2" t="s">
        <v>903</v>
      </c>
      <c r="BY1" s="2" t="s">
        <v>904</v>
      </c>
      <c r="BZ1" s="2" t="s">
        <v>905</v>
      </c>
      <c r="CA1" s="2" t="s">
        <v>906</v>
      </c>
      <c r="CB1" s="2" t="s">
        <v>907</v>
      </c>
      <c r="CC1" s="2" t="s">
        <v>908</v>
      </c>
      <c r="CD1" s="2" t="s">
        <v>909</v>
      </c>
      <c r="CE1" s="2" t="s">
        <v>910</v>
      </c>
      <c r="CF1" s="2" t="s">
        <v>911</v>
      </c>
      <c r="CG1" s="2" t="s">
        <v>912</v>
      </c>
      <c r="CH1" s="2" t="s">
        <v>913</v>
      </c>
      <c r="CI1" s="2" t="s">
        <v>914</v>
      </c>
      <c r="CJ1" s="2" t="s">
        <v>915</v>
      </c>
      <c r="CK1" s="2" t="s">
        <v>916</v>
      </c>
      <c r="CL1" s="2" t="s">
        <v>917</v>
      </c>
      <c r="CM1" s="2" t="s">
        <v>918</v>
      </c>
      <c r="CN1" s="2" t="s">
        <v>919</v>
      </c>
      <c r="CO1" s="2" t="s">
        <v>920</v>
      </c>
      <c r="CP1" s="2" t="s">
        <v>921</v>
      </c>
      <c r="CQ1" s="2" t="s">
        <v>922</v>
      </c>
    </row>
    <row r="2" spans="1:95" s="50" customFormat="1" ht="30" customHeight="1">
      <c r="A2" s="51" t="s">
        <v>171</v>
      </c>
      <c r="B2" s="51" t="s">
        <v>56</v>
      </c>
      <c r="C2" s="51" t="s">
        <v>56</v>
      </c>
      <c r="D2" s="51" t="s">
        <v>57</v>
      </c>
      <c r="E2" s="51" t="s">
        <v>58</v>
      </c>
      <c r="F2" s="51" t="s">
        <v>59</v>
      </c>
      <c r="G2" s="51" t="s">
        <v>60</v>
      </c>
      <c r="H2" s="51" t="s">
        <v>60</v>
      </c>
      <c r="I2" s="51" t="s">
        <v>60</v>
      </c>
      <c r="J2" s="51" t="s">
        <v>60</v>
      </c>
      <c r="K2" s="51" t="s">
        <v>60</v>
      </c>
      <c r="L2" s="51" t="s">
        <v>60</v>
      </c>
      <c r="M2" s="51" t="s">
        <v>60</v>
      </c>
      <c r="N2" s="51" t="s">
        <v>482</v>
      </c>
      <c r="O2" s="51" t="s">
        <v>482</v>
      </c>
      <c r="P2" s="51" t="s">
        <v>482</v>
      </c>
      <c r="Q2" s="51" t="s">
        <v>482</v>
      </c>
      <c r="R2" s="51" t="s">
        <v>482</v>
      </c>
      <c r="S2" s="51" t="s">
        <v>482</v>
      </c>
      <c r="T2" s="51" t="s">
        <v>482</v>
      </c>
      <c r="U2" s="51" t="s">
        <v>827</v>
      </c>
      <c r="V2" s="51" t="s">
        <v>827</v>
      </c>
      <c r="W2" s="51" t="s">
        <v>152</v>
      </c>
      <c r="X2" s="51" t="s">
        <v>827</v>
      </c>
      <c r="Y2" s="51" t="s">
        <v>827</v>
      </c>
      <c r="Z2" s="51" t="s">
        <v>152</v>
      </c>
      <c r="AA2" s="51" t="s">
        <v>827</v>
      </c>
      <c r="AB2" s="51" t="s">
        <v>827</v>
      </c>
      <c r="AC2" s="51" t="s">
        <v>152</v>
      </c>
      <c r="AD2" s="51" t="s">
        <v>827</v>
      </c>
      <c r="AE2" s="51" t="s">
        <v>827</v>
      </c>
      <c r="AF2" s="51" t="s">
        <v>152</v>
      </c>
      <c r="AG2" s="51" t="s">
        <v>827</v>
      </c>
      <c r="AH2" s="51" t="s">
        <v>827</v>
      </c>
      <c r="AI2" s="51" t="s">
        <v>152</v>
      </c>
      <c r="AJ2" s="51" t="s">
        <v>152</v>
      </c>
      <c r="AK2" s="51" t="s">
        <v>152</v>
      </c>
      <c r="AL2" s="51" t="s">
        <v>152</v>
      </c>
      <c r="AM2" s="51" t="s">
        <v>152</v>
      </c>
      <c r="AN2" s="51" t="s">
        <v>152</v>
      </c>
      <c r="AO2" s="51" t="s">
        <v>171</v>
      </c>
      <c r="AP2" s="51" t="s">
        <v>171</v>
      </c>
      <c r="AQ2" s="51" t="s">
        <v>171</v>
      </c>
      <c r="AR2" s="51" t="s">
        <v>171</v>
      </c>
      <c r="AS2" s="51" t="s">
        <v>171</v>
      </c>
      <c r="AT2" s="51" t="s">
        <v>61</v>
      </c>
      <c r="AU2" s="51" t="s">
        <v>61</v>
      </c>
      <c r="AV2" s="51" t="s">
        <v>61</v>
      </c>
      <c r="AW2" s="51" t="s">
        <v>61</v>
      </c>
      <c r="AX2" s="51" t="s">
        <v>61</v>
      </c>
      <c r="AY2" s="51" t="s">
        <v>61</v>
      </c>
      <c r="AZ2" s="51" t="s">
        <v>62</v>
      </c>
      <c r="BA2" s="51" t="s">
        <v>62</v>
      </c>
      <c r="BB2" s="51" t="s">
        <v>62</v>
      </c>
      <c r="BC2" s="51" t="s">
        <v>62</v>
      </c>
      <c r="BD2" s="51" t="s">
        <v>62</v>
      </c>
      <c r="BE2" s="51" t="s">
        <v>62</v>
      </c>
      <c r="BF2" s="51" t="s">
        <v>148</v>
      </c>
      <c r="BG2" s="51" t="s">
        <v>533</v>
      </c>
      <c r="BH2" s="51" t="s">
        <v>534</v>
      </c>
      <c r="BI2" s="51" t="s">
        <v>535</v>
      </c>
      <c r="BJ2" s="51" t="s">
        <v>536</v>
      </c>
      <c r="BK2" s="51" t="s">
        <v>93</v>
      </c>
      <c r="BL2" s="51" t="s">
        <v>94</v>
      </c>
      <c r="BM2" s="51" t="s">
        <v>547</v>
      </c>
      <c r="BN2" s="51" t="s">
        <v>548</v>
      </c>
      <c r="BO2" s="51" t="s">
        <v>549</v>
      </c>
      <c r="BP2" s="51" t="s">
        <v>550</v>
      </c>
      <c r="BQ2" s="51" t="s">
        <v>105</v>
      </c>
      <c r="BR2" s="51" t="s">
        <v>106</v>
      </c>
      <c r="BS2" s="51" t="s">
        <v>809</v>
      </c>
      <c r="BT2" s="51" t="s">
        <v>810</v>
      </c>
      <c r="BU2" s="51" t="s">
        <v>811</v>
      </c>
      <c r="BV2" s="51" t="s">
        <v>812</v>
      </c>
      <c r="BW2" s="51" t="s">
        <v>813</v>
      </c>
      <c r="BX2" s="51" t="s">
        <v>814</v>
      </c>
      <c r="BY2" s="51" t="s">
        <v>815</v>
      </c>
      <c r="BZ2" s="51" t="s">
        <v>816</v>
      </c>
      <c r="CA2" s="51" t="s">
        <v>817</v>
      </c>
      <c r="CB2" s="51" t="s">
        <v>818</v>
      </c>
      <c r="CC2" s="51" t="s">
        <v>819</v>
      </c>
      <c r="CD2" s="51" t="s">
        <v>820</v>
      </c>
      <c r="CE2" s="51" t="s">
        <v>756</v>
      </c>
      <c r="CF2" s="51" t="s">
        <v>757</v>
      </c>
      <c r="CG2" s="51" t="s">
        <v>758</v>
      </c>
      <c r="CH2" s="51" t="s">
        <v>759</v>
      </c>
      <c r="CI2" s="51" t="s">
        <v>760</v>
      </c>
      <c r="CJ2" s="51" t="s">
        <v>761</v>
      </c>
      <c r="CK2" s="51" t="s">
        <v>762</v>
      </c>
      <c r="CL2" s="51" t="s">
        <v>763</v>
      </c>
      <c r="CM2" s="51" t="s">
        <v>764</v>
      </c>
      <c r="CN2" s="51" t="s">
        <v>765</v>
      </c>
      <c r="CO2" s="51" t="s">
        <v>766</v>
      </c>
      <c r="CP2" s="51" t="s">
        <v>767</v>
      </c>
      <c r="CQ2" s="51" t="s">
        <v>768</v>
      </c>
    </row>
    <row r="3" spans="1:95" s="50" customFormat="1" ht="20" customHeight="1" thickBot="1">
      <c r="U3" s="104"/>
      <c r="V3" s="104"/>
      <c r="W3" s="104"/>
      <c r="X3" s="104"/>
      <c r="Y3" s="104"/>
      <c r="Z3" s="104"/>
      <c r="AA3" s="104"/>
      <c r="AB3" s="104"/>
      <c r="AC3" s="104"/>
      <c r="AD3" s="104"/>
      <c r="AE3" s="104"/>
      <c r="AF3" s="104"/>
      <c r="AG3" s="104"/>
      <c r="AH3" s="104"/>
      <c r="AI3" s="104"/>
      <c r="AJ3" s="104"/>
      <c r="AK3" s="104"/>
      <c r="CH3" s="51"/>
    </row>
    <row r="4" spans="1:95" ht="25.25" customHeight="1" thickBot="1">
      <c r="A4" s="2"/>
      <c r="B4" s="50" t="s">
        <v>101</v>
      </c>
      <c r="C4" s="196"/>
      <c r="D4" s="50" t="s">
        <v>556</v>
      </c>
      <c r="E4" s="50" t="s">
        <v>557</v>
      </c>
      <c r="F4" s="50" t="s">
        <v>558</v>
      </c>
      <c r="G4" s="50" t="s">
        <v>98</v>
      </c>
      <c r="H4" s="50"/>
      <c r="I4" s="50"/>
      <c r="J4" s="50"/>
      <c r="K4" s="50"/>
      <c r="L4" s="50"/>
      <c r="M4" s="50"/>
      <c r="N4" s="50" t="s">
        <v>115</v>
      </c>
      <c r="O4" s="50"/>
      <c r="P4" s="50"/>
      <c r="Q4" s="50"/>
      <c r="R4" s="50"/>
      <c r="S4" s="50"/>
      <c r="T4" s="50"/>
      <c r="U4" s="104" t="s">
        <v>796</v>
      </c>
      <c r="V4" s="104"/>
      <c r="W4" s="104"/>
      <c r="X4" s="104"/>
      <c r="Y4" s="104"/>
      <c r="Z4" s="104"/>
      <c r="AA4" s="104"/>
      <c r="AB4" s="104"/>
      <c r="AC4" s="104"/>
      <c r="AD4" s="104"/>
      <c r="AE4" s="104"/>
      <c r="AF4" s="104"/>
      <c r="AG4" s="104"/>
      <c r="AH4" s="104"/>
      <c r="AI4" s="104"/>
      <c r="AJ4" s="104" t="s">
        <v>797</v>
      </c>
      <c r="AK4" s="104"/>
      <c r="AL4" s="104" t="s">
        <v>483</v>
      </c>
      <c r="AM4" s="104"/>
      <c r="AN4" s="104"/>
      <c r="AO4" s="2"/>
      <c r="AP4" s="2"/>
      <c r="AQ4" s="2"/>
      <c r="AR4" s="2"/>
      <c r="AS4" s="2"/>
      <c r="AT4" s="50" t="s">
        <v>100</v>
      </c>
      <c r="AU4" s="50"/>
      <c r="AV4" s="50"/>
      <c r="AW4" s="50"/>
      <c r="AX4" s="50"/>
      <c r="AY4" s="50"/>
      <c r="AZ4" s="50" t="s">
        <v>484</v>
      </c>
      <c r="BA4" s="50"/>
      <c r="BB4" s="50"/>
      <c r="BC4" s="50"/>
      <c r="BD4" s="50"/>
      <c r="BE4" s="50"/>
      <c r="BF4" s="50" t="s">
        <v>149</v>
      </c>
      <c r="BG4" s="50" t="s">
        <v>804</v>
      </c>
      <c r="BH4" s="50"/>
      <c r="BI4" s="50"/>
      <c r="BJ4" s="50"/>
      <c r="BK4" s="50"/>
      <c r="BL4" s="50"/>
      <c r="BM4" s="50" t="s">
        <v>805</v>
      </c>
      <c r="BO4" s="50"/>
      <c r="BP4" s="50"/>
      <c r="BQ4" s="50"/>
      <c r="BS4" s="50" t="s">
        <v>806</v>
      </c>
      <c r="BT4" s="50"/>
      <c r="BV4" s="50"/>
      <c r="BW4" s="50" t="s">
        <v>807</v>
      </c>
      <c r="BX4" s="50"/>
      <c r="BZ4" s="50"/>
      <c r="CA4" s="50" t="s">
        <v>808</v>
      </c>
      <c r="CB4" s="50"/>
      <c r="CD4" s="2"/>
      <c r="CE4" s="50" t="s">
        <v>821</v>
      </c>
      <c r="CH4" s="3"/>
      <c r="CI4" s="50" t="s">
        <v>822</v>
      </c>
      <c r="CK4" s="50" t="s">
        <v>823</v>
      </c>
      <c r="CL4" s="50"/>
      <c r="CM4" s="50" t="s">
        <v>824</v>
      </c>
      <c r="CO4" s="50" t="s">
        <v>825</v>
      </c>
      <c r="CP4" s="50" t="s">
        <v>826</v>
      </c>
    </row>
    <row r="5" spans="1:95" ht="20" customHeight="1">
      <c r="A5" s="2"/>
      <c r="B5" s="50"/>
      <c r="C5" s="50"/>
      <c r="D5" s="50"/>
      <c r="E5" s="50"/>
      <c r="F5" s="50"/>
      <c r="G5" s="50"/>
      <c r="H5" s="50"/>
      <c r="I5" s="50"/>
      <c r="J5" s="50"/>
      <c r="K5" s="50"/>
      <c r="L5" s="50"/>
      <c r="M5" s="50"/>
      <c r="N5" s="50"/>
      <c r="O5" s="50"/>
      <c r="P5" s="50"/>
      <c r="Q5" s="50"/>
      <c r="R5" s="50"/>
      <c r="S5" s="50"/>
      <c r="T5" s="50"/>
      <c r="U5" s="104"/>
      <c r="V5" s="104"/>
      <c r="W5" s="104"/>
      <c r="X5" s="104"/>
      <c r="Y5" s="104"/>
      <c r="Z5" s="104"/>
      <c r="AA5" s="104"/>
      <c r="AB5" s="104"/>
      <c r="AC5" s="104"/>
      <c r="AD5" s="104"/>
      <c r="AE5" s="104"/>
      <c r="AF5" s="104"/>
      <c r="AG5" s="104"/>
      <c r="AH5" s="104"/>
      <c r="AI5" s="104"/>
      <c r="AJ5" s="104"/>
      <c r="AK5" s="104"/>
      <c r="AL5" s="104"/>
      <c r="AM5" s="104"/>
      <c r="AN5" s="104"/>
      <c r="AO5" s="2"/>
      <c r="AP5" s="2"/>
      <c r="AQ5" s="2"/>
      <c r="AR5" s="2"/>
      <c r="AS5" s="2"/>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2"/>
      <c r="CD5" s="2"/>
      <c r="CE5" s="2"/>
      <c r="CH5" s="3"/>
    </row>
    <row r="6" spans="1:95" s="4" customFormat="1" ht="30" customHeight="1">
      <c r="A6" s="204" t="s">
        <v>191</v>
      </c>
      <c r="B6" s="205" t="s">
        <v>74</v>
      </c>
      <c r="C6" s="206" t="s">
        <v>551</v>
      </c>
      <c r="D6" s="206" t="s">
        <v>480</v>
      </c>
      <c r="E6" s="207" t="str">
        <f>IF('様式 A-2'!AG6="","","予選区分")</f>
        <v>予選区分</v>
      </c>
      <c r="F6" s="208" t="s">
        <v>481</v>
      </c>
      <c r="G6" s="209" t="s">
        <v>7</v>
      </c>
      <c r="H6" s="209" t="s">
        <v>35</v>
      </c>
      <c r="I6" s="209" t="s">
        <v>12</v>
      </c>
      <c r="J6" s="209" t="s">
        <v>8</v>
      </c>
      <c r="K6" s="209" t="s">
        <v>9</v>
      </c>
      <c r="L6" s="209" t="s">
        <v>10</v>
      </c>
      <c r="M6" s="209" t="s">
        <v>11</v>
      </c>
      <c r="N6" s="210" t="s">
        <v>116</v>
      </c>
      <c r="O6" s="210" t="s">
        <v>117</v>
      </c>
      <c r="P6" s="210" t="s">
        <v>118</v>
      </c>
      <c r="Q6" s="210" t="s">
        <v>119</v>
      </c>
      <c r="R6" s="210" t="s">
        <v>120</v>
      </c>
      <c r="S6" s="210" t="s">
        <v>121</v>
      </c>
      <c r="T6" s="210" t="s">
        <v>122</v>
      </c>
      <c r="U6" s="211" t="s">
        <v>780</v>
      </c>
      <c r="V6" s="211" t="s">
        <v>781</v>
      </c>
      <c r="W6" s="212" t="s">
        <v>782</v>
      </c>
      <c r="X6" s="211" t="s">
        <v>783</v>
      </c>
      <c r="Y6" s="211" t="s">
        <v>784</v>
      </c>
      <c r="Z6" s="212" t="s">
        <v>785</v>
      </c>
      <c r="AA6" s="211" t="s">
        <v>786</v>
      </c>
      <c r="AB6" s="211" t="s">
        <v>787</v>
      </c>
      <c r="AC6" s="212" t="s">
        <v>789</v>
      </c>
      <c r="AD6" s="211" t="s">
        <v>788</v>
      </c>
      <c r="AE6" s="211" t="s">
        <v>790</v>
      </c>
      <c r="AF6" s="212" t="s">
        <v>791</v>
      </c>
      <c r="AG6" s="211" t="s">
        <v>792</v>
      </c>
      <c r="AH6" s="211" t="s">
        <v>793</v>
      </c>
      <c r="AI6" s="212" t="s">
        <v>794</v>
      </c>
      <c r="AJ6" s="211" t="s">
        <v>385</v>
      </c>
      <c r="AK6" s="213" t="s">
        <v>386</v>
      </c>
      <c r="AL6" s="207" t="s">
        <v>795</v>
      </c>
      <c r="AM6" s="207" t="s">
        <v>385</v>
      </c>
      <c r="AN6" s="282" t="s">
        <v>36</v>
      </c>
      <c r="AO6" s="214" t="s">
        <v>104</v>
      </c>
      <c r="AP6" s="214" t="s">
        <v>99</v>
      </c>
      <c r="AQ6" s="214" t="s">
        <v>552</v>
      </c>
      <c r="AR6" s="214" t="s">
        <v>103</v>
      </c>
      <c r="AS6" s="214" t="s">
        <v>102</v>
      </c>
      <c r="AT6" s="283" t="s">
        <v>798</v>
      </c>
      <c r="AU6" s="283" t="s">
        <v>799</v>
      </c>
      <c r="AV6" s="283" t="s">
        <v>800</v>
      </c>
      <c r="AW6" s="283" t="s">
        <v>801</v>
      </c>
      <c r="AX6" s="283" t="s">
        <v>802</v>
      </c>
      <c r="AY6" s="283" t="s">
        <v>803</v>
      </c>
      <c r="AZ6" s="215" t="s">
        <v>490</v>
      </c>
      <c r="BA6" s="210" t="s">
        <v>485</v>
      </c>
      <c r="BB6" s="210" t="s">
        <v>486</v>
      </c>
      <c r="BC6" s="210" t="s">
        <v>487</v>
      </c>
      <c r="BD6" s="210" t="s">
        <v>488</v>
      </c>
      <c r="BE6" s="210" t="s">
        <v>489</v>
      </c>
      <c r="BF6" s="49" t="s">
        <v>149</v>
      </c>
      <c r="BG6" s="284" t="s">
        <v>438</v>
      </c>
      <c r="BH6" s="284" t="s">
        <v>443</v>
      </c>
      <c r="BI6" s="284" t="s">
        <v>442</v>
      </c>
      <c r="BJ6" s="284" t="s">
        <v>600</v>
      </c>
      <c r="BK6" s="284" t="s">
        <v>440</v>
      </c>
      <c r="BL6" s="284" t="s">
        <v>441</v>
      </c>
      <c r="BM6" s="285" t="s">
        <v>438</v>
      </c>
      <c r="BN6" s="285" t="s">
        <v>443</v>
      </c>
      <c r="BO6" s="285" t="s">
        <v>599</v>
      </c>
      <c r="BP6" s="285" t="s">
        <v>601</v>
      </c>
      <c r="BQ6" s="285" t="s">
        <v>440</v>
      </c>
      <c r="BR6" s="285" t="s">
        <v>441</v>
      </c>
      <c r="BS6" s="286" t="s">
        <v>439</v>
      </c>
      <c r="BT6" s="286" t="s">
        <v>593</v>
      </c>
      <c r="BU6" s="286" t="s">
        <v>597</v>
      </c>
      <c r="BV6" s="286" t="s">
        <v>598</v>
      </c>
      <c r="BW6" s="287" t="s">
        <v>596</v>
      </c>
      <c r="BX6" s="287" t="s">
        <v>593</v>
      </c>
      <c r="BY6" s="287" t="s">
        <v>591</v>
      </c>
      <c r="BZ6" s="287" t="s">
        <v>592</v>
      </c>
      <c r="CA6" s="288" t="s">
        <v>590</v>
      </c>
      <c r="CB6" s="288" t="s">
        <v>593</v>
      </c>
      <c r="CC6" s="288" t="s">
        <v>591</v>
      </c>
      <c r="CD6" s="288" t="s">
        <v>592</v>
      </c>
      <c r="CE6" s="284" t="s">
        <v>736</v>
      </c>
      <c r="CF6" s="284" t="s">
        <v>737</v>
      </c>
      <c r="CG6" s="284" t="s">
        <v>739</v>
      </c>
      <c r="CH6" s="284" t="s">
        <v>740</v>
      </c>
      <c r="CI6" s="285" t="s">
        <v>738</v>
      </c>
      <c r="CJ6" s="285" t="s">
        <v>742</v>
      </c>
      <c r="CK6" s="286" t="s">
        <v>738</v>
      </c>
      <c r="CL6" s="286" t="s">
        <v>741</v>
      </c>
      <c r="CM6" s="287" t="s">
        <v>738</v>
      </c>
      <c r="CN6" s="287" t="s">
        <v>741</v>
      </c>
      <c r="CO6" s="288" t="s">
        <v>738</v>
      </c>
      <c r="CP6" s="289" t="s">
        <v>736</v>
      </c>
      <c r="CQ6" s="289" t="s">
        <v>737</v>
      </c>
    </row>
    <row r="7" spans="1:95" s="3" customFormat="1" ht="25" customHeight="1">
      <c r="A7" s="97" t="str">
        <f>IF('様式 A-2'!AL1="","",'様式 A-2'!AL1)</f>
        <v/>
      </c>
      <c r="B7" s="3">
        <f>IF('様式 A-2'!D7="",'様式 A-2'!D8,'様式 A-2'!D7)</f>
        <v>0</v>
      </c>
      <c r="C7" s="3">
        <f>IF('様式 A-2'!W7&lt;&gt;"",'様式 A-2'!W7,C4)</f>
        <v>0</v>
      </c>
      <c r="D7" s="3" t="str">
        <f>IF('様式 A-2'!AC7="","",'様式 A-2'!AC7)</f>
        <v/>
      </c>
      <c r="E7" s="3" t="str">
        <f>'様式 A-2'!AM3</f>
        <v/>
      </c>
      <c r="F7" s="125" t="str">
        <f>'様式 A-2'!AM7&amp;"-"&amp;'様式 A-2'!AP7</f>
        <v>-</v>
      </c>
      <c r="G7" s="3" t="str">
        <f>TRIM('様式 A-2'!C11&amp;"　"&amp;'様式 A-2'!F11)</f>
        <v/>
      </c>
      <c r="H7" s="3" t="str">
        <f>ASC(TRIM('様式 A-2'!K11&amp;" "&amp;'様式 A-2'!O11))</f>
        <v/>
      </c>
      <c r="I7" s="3">
        <f>'様式 A-2'!U11</f>
        <v>0</v>
      </c>
      <c r="J7" s="3" t="str">
        <f>'様式 A-2'!D12</f>
        <v>000-0000</v>
      </c>
      <c r="K7" s="3">
        <f>'様式 A-2'!G12</f>
        <v>0</v>
      </c>
      <c r="L7" s="23" t="str">
        <f>'様式 A-2'!C13</f>
        <v>000-0000-0000</v>
      </c>
      <c r="M7" s="23">
        <f>'様式 A-2'!I13</f>
        <v>0</v>
      </c>
      <c r="N7" s="3" t="str">
        <f>IF('様式 A-2'!Y11="",G7,TRIM('様式 A-2'!Y11)&amp;"　"&amp;'様式 A-2'!AB11)</f>
        <v/>
      </c>
      <c r="O7" s="3" t="str">
        <f>IF('様式 A-2'!AG11="",H7,ASC(TRIM('様式 A-2'!AG11&amp;" "&amp;'様式 A-2'!AK11)))</f>
        <v/>
      </c>
      <c r="P7" s="3">
        <f>IF('様式 A-2'!AQ11="",I7,'様式 A-2'!AQ11)</f>
        <v>0</v>
      </c>
      <c r="Q7" s="3" t="str">
        <f>IF('様式 A-2'!Z12="",J7,'様式 A-2'!Z12)</f>
        <v>000-0000</v>
      </c>
      <c r="R7" s="3">
        <f>IF('様式 A-2'!AC12="",K7,'様式 A-2'!AC12)</f>
        <v>0</v>
      </c>
      <c r="S7" s="3" t="str">
        <f>IF('様式 A-2'!Y13="",L7,'様式 A-2'!Y13)</f>
        <v>000-0000-0000</v>
      </c>
      <c r="T7" s="3">
        <f>IF('様式 A-2'!AE13="",M7,'様式 A-2'!AE13)</f>
        <v>0</v>
      </c>
      <c r="U7" s="3">
        <f>'様式 A-2'!Z17</f>
        <v>0</v>
      </c>
      <c r="V7" s="3">
        <f>'様式 A-2'!AB17</f>
        <v>0</v>
      </c>
      <c r="W7" s="3">
        <f>SUM(U7:V7)</f>
        <v>0</v>
      </c>
      <c r="X7" s="3">
        <f>'様式 A-2'!Z18</f>
        <v>0</v>
      </c>
      <c r="Y7" s="3">
        <f>'様式 A-2'!AB18</f>
        <v>0</v>
      </c>
      <c r="Z7" s="3">
        <f>SUM(X7:Y7)</f>
        <v>0</v>
      </c>
      <c r="AA7" s="3">
        <f>'様式 A-2'!Z19</f>
        <v>0</v>
      </c>
      <c r="AB7" s="3">
        <f>'様式 A-2'!AB19</f>
        <v>0</v>
      </c>
      <c r="AC7" s="3">
        <f>SUM(AA7:AB7)</f>
        <v>0</v>
      </c>
      <c r="AD7" s="3">
        <f>'様式 A-2'!Z20</f>
        <v>0</v>
      </c>
      <c r="AE7" s="3">
        <f>'様式 A-2'!AB20</f>
        <v>0</v>
      </c>
      <c r="AF7" s="3">
        <f>SUM(AD7:AE7)</f>
        <v>0</v>
      </c>
      <c r="AG7" s="3">
        <f>'様式 A-2'!Z21</f>
        <v>0</v>
      </c>
      <c r="AH7" s="3">
        <f>'様式 A-2'!AB21</f>
        <v>0</v>
      </c>
      <c r="AI7" s="3">
        <f>SUM(AG7:AH7)</f>
        <v>0</v>
      </c>
      <c r="AJ7" s="3">
        <f>'様式 A-2'!S23</f>
        <v>0</v>
      </c>
      <c r="AL7" s="185">
        <f>SUM('様式 A-2'!L17:O21)</f>
        <v>0</v>
      </c>
      <c r="AM7" s="185">
        <f>'様式 A-2'!L22</f>
        <v>0</v>
      </c>
      <c r="AN7" s="24">
        <f>'様式 A-2'!L23</f>
        <v>0</v>
      </c>
      <c r="AO7" s="24"/>
      <c r="AP7" s="24"/>
      <c r="AQ7" s="24"/>
      <c r="AR7" s="24"/>
      <c r="AS7" s="24"/>
      <c r="AT7" s="3">
        <f>'様式 A-2'!Z24</f>
        <v>0</v>
      </c>
      <c r="AU7" s="3">
        <f>'様式 A-2'!AB24</f>
        <v>0</v>
      </c>
      <c r="AV7" s="3">
        <f>'様式 A-2'!AD24</f>
        <v>0</v>
      </c>
      <c r="AW7" s="3">
        <f>'様式 A-2'!AF24</f>
        <v>0</v>
      </c>
      <c r="AX7" s="3">
        <f>'様式 A-2'!AH24</f>
        <v>0</v>
      </c>
      <c r="AY7" s="3">
        <f>'様式 A-2'!AQ18</f>
        <v>0</v>
      </c>
      <c r="AZ7" s="3">
        <f>'様式 A-2'!E32</f>
        <v>0</v>
      </c>
      <c r="BA7" s="3" t="str">
        <f>IF('様式 A-2'!J32="","",'様式 A-2'!J32&amp;"　"&amp;'様式 A-2'!M32)</f>
        <v/>
      </c>
      <c r="BB7" s="3" t="str">
        <f>IF('様式 A-2'!Q32="","",'様式 A-2'!Q32&amp;"　"&amp;'様式 A-2'!T32)</f>
        <v/>
      </c>
      <c r="BC7" s="3" t="str">
        <f>IF('様式 A-2'!X32="","",'様式 A-2'!X32&amp;"　"&amp;'様式 A-2'!AA32)</f>
        <v/>
      </c>
      <c r="BD7" s="3" t="str">
        <f>IF('様式 A-2'!AE32="","",'様式 A-2'!AE32&amp;"　"&amp;'様式 A-2'!AH32)</f>
        <v/>
      </c>
      <c r="BE7" s="3" t="str">
        <f>IF('様式 A-2'!AL32="","",'様式 A-2'!AL32&amp;"　"&amp;'様式 A-2'!AO32)</f>
        <v/>
      </c>
      <c r="BF7" s="3" t="str">
        <f>IF('様式 A-2'!T37="","",'様式 A-2'!T37)</f>
        <v/>
      </c>
      <c r="BG7" s="3">
        <f>'様式 B-1（男子）'!X131</f>
        <v>0</v>
      </c>
      <c r="BH7" s="3">
        <f>'様式 B-1（男子）'!Y131</f>
        <v>0</v>
      </c>
      <c r="BI7" s="3">
        <f>'様式 B-1（男子）'!Z131</f>
        <v>0</v>
      </c>
      <c r="BJ7" s="3">
        <f>'様式 B-1（男子）'!AA131</f>
        <v>0</v>
      </c>
      <c r="BK7" s="3">
        <f>'様式 B-1（男子）'!AC131</f>
        <v>0</v>
      </c>
      <c r="BL7" s="3">
        <f>'様式 B-1（男子）'!AD131</f>
        <v>0</v>
      </c>
      <c r="BM7" s="3" t="e">
        <f>#REF!</f>
        <v>#REF!</v>
      </c>
      <c r="BN7" s="3" t="e">
        <f>#REF!</f>
        <v>#REF!</v>
      </c>
      <c r="BO7" s="3" t="e">
        <f>#REF!</f>
        <v>#REF!</v>
      </c>
      <c r="BP7" s="3" t="e">
        <f>#REF!</f>
        <v>#REF!</v>
      </c>
      <c r="BQ7" s="3" t="e">
        <f>#REF!</f>
        <v>#REF!</v>
      </c>
      <c r="BR7" s="3" t="e">
        <f>#REF!</f>
        <v>#REF!</v>
      </c>
      <c r="BS7" s="3" t="e">
        <f>#REF!</f>
        <v>#REF!</v>
      </c>
      <c r="BT7" s="3" t="e">
        <f>#REF!</f>
        <v>#REF!</v>
      </c>
      <c r="BU7" s="3" t="e">
        <f>#REF!</f>
        <v>#REF!</v>
      </c>
      <c r="BV7" s="3" t="e">
        <f>#REF!</f>
        <v>#REF!</v>
      </c>
      <c r="BW7" s="3" t="e">
        <f>#REF!</f>
        <v>#REF!</v>
      </c>
      <c r="BX7" s="3" t="e">
        <f>#REF!</f>
        <v>#REF!</v>
      </c>
      <c r="BY7" s="3" t="e">
        <f>#REF!</f>
        <v>#REF!</v>
      </c>
      <c r="BZ7" s="3" t="e">
        <f>#REF!</f>
        <v>#REF!</v>
      </c>
      <c r="CA7" s="3" t="e">
        <f>#REF!</f>
        <v>#REF!</v>
      </c>
      <c r="CB7" s="3" t="e">
        <f>#REF!</f>
        <v>#REF!</v>
      </c>
      <c r="CC7" s="3" t="e">
        <f>#REF!</f>
        <v>#REF!</v>
      </c>
      <c r="CD7" s="3" t="e">
        <f>#REF!</f>
        <v>#REF!</v>
      </c>
      <c r="CE7" s="3">
        <f>'様式 C-2'!I16</f>
        <v>0</v>
      </c>
      <c r="CF7" s="3">
        <f>'様式 C-2'!J16</f>
        <v>0</v>
      </c>
      <c r="CG7" s="3">
        <f>'様式 C-2'!K16</f>
        <v>0</v>
      </c>
      <c r="CH7" s="3">
        <f>'様式 C-2'!L16</f>
        <v>0</v>
      </c>
      <c r="CI7" s="3">
        <f>'様式 C-2'!M16</f>
        <v>0</v>
      </c>
      <c r="CJ7" s="3">
        <f>'様式 C-2'!N16</f>
        <v>0</v>
      </c>
      <c r="CK7" s="3">
        <f>'様式 C-2'!P16</f>
        <v>0</v>
      </c>
      <c r="CL7" s="3">
        <f>'様式 C-2'!Q16</f>
        <v>0</v>
      </c>
      <c r="CM7" s="3">
        <f>'様式 C-2'!R16</f>
        <v>0</v>
      </c>
      <c r="CN7" s="3">
        <f>'様式 C-2'!S16</f>
        <v>0</v>
      </c>
      <c r="CO7" s="3">
        <f>'様式 C-2'!T16</f>
        <v>0</v>
      </c>
      <c r="CP7" s="3">
        <f>'様式 C-2'!U16</f>
        <v>0</v>
      </c>
      <c r="CQ7" s="3">
        <f>'様式 C-2'!V16</f>
        <v>0</v>
      </c>
    </row>
    <row r="8" spans="1:95" ht="20" customHeight="1"/>
    <row r="9" spans="1:95" ht="20" customHeight="1"/>
    <row r="10" spans="1:95" ht="20" customHeight="1"/>
    <row r="11" spans="1:95" ht="20" customHeight="1">
      <c r="A11" s="3"/>
    </row>
    <row r="12" spans="1:95" ht="20" customHeight="1"/>
    <row r="13" spans="1:95" ht="16.5" customHeight="1"/>
    <row r="14" spans="1:95" ht="16.5" customHeight="1"/>
    <row r="15" spans="1:95" ht="16.5" customHeight="1">
      <c r="D15" s="3"/>
    </row>
    <row r="16" spans="1:95"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spans="2:3" ht="16.5" customHeight="1"/>
    <row r="114" spans="2:3" ht="16.5" customHeight="1"/>
    <row r="115" spans="2:3" ht="16.5" customHeight="1"/>
    <row r="116" spans="2:3" ht="16.5" customHeight="1"/>
    <row r="117" spans="2:3" ht="16.5" customHeight="1"/>
    <row r="118" spans="2:3" ht="16.5" customHeight="1"/>
    <row r="119" spans="2:3" ht="16.5" customHeight="1"/>
    <row r="120" spans="2:3" ht="16.5" customHeight="1">
      <c r="B120" s="3"/>
      <c r="C120" s="3"/>
    </row>
    <row r="121" spans="2:3" ht="16.5" customHeight="1">
      <c r="B121" s="3"/>
      <c r="C121" s="3"/>
    </row>
    <row r="122" spans="2:3" ht="16.5" customHeight="1">
      <c r="B122" s="3"/>
      <c r="C122" s="3"/>
    </row>
    <row r="123" spans="2:3" ht="16.5" customHeight="1">
      <c r="B123" s="3"/>
      <c r="C123" s="3"/>
    </row>
    <row r="124" spans="2:3" ht="16.5" customHeight="1">
      <c r="B124" s="3"/>
      <c r="C124" s="3"/>
    </row>
    <row r="125" spans="2:3" ht="16.5" customHeight="1">
      <c r="B125" s="3"/>
      <c r="C125" s="3"/>
    </row>
    <row r="126" spans="2:3" ht="16.5" customHeight="1">
      <c r="B126" s="3"/>
      <c r="C126" s="3"/>
    </row>
    <row r="127" spans="2:3" ht="16.5" customHeight="1">
      <c r="B127" s="3"/>
      <c r="C127" s="3"/>
    </row>
    <row r="128" spans="2:3" ht="16.5" customHeight="1">
      <c r="B128" s="3"/>
      <c r="C128" s="3"/>
    </row>
    <row r="129" spans="2:3" ht="16.5" customHeight="1">
      <c r="B129" s="3"/>
      <c r="C129" s="3"/>
    </row>
    <row r="130" spans="2:3" ht="16.5" customHeight="1">
      <c r="B130" s="3"/>
      <c r="C130" s="3"/>
    </row>
    <row r="131" spans="2:3" ht="16.5" customHeight="1">
      <c r="B131" s="3"/>
      <c r="C131" s="3"/>
    </row>
    <row r="132" spans="2:3" ht="16.5" customHeight="1">
      <c r="B132" s="3"/>
      <c r="C132" s="3"/>
    </row>
    <row r="133" spans="2:3" ht="16.5" customHeight="1">
      <c r="B133" s="3"/>
      <c r="C133" s="3"/>
    </row>
    <row r="134" spans="2:3" ht="16.5" customHeight="1">
      <c r="B134" s="3"/>
      <c r="C134" s="3"/>
    </row>
    <row r="135" spans="2:3" ht="16.5" customHeight="1">
      <c r="B135" s="3"/>
      <c r="C135" s="3"/>
    </row>
    <row r="136" spans="2:3" ht="16.5" customHeight="1">
      <c r="B136" s="3"/>
      <c r="C136" s="3"/>
    </row>
    <row r="137" spans="2:3" ht="16.5" customHeight="1">
      <c r="B137" s="3"/>
      <c r="C137" s="3"/>
    </row>
    <row r="138" spans="2:3" ht="16.5" customHeight="1">
      <c r="B138" s="3"/>
      <c r="C138" s="3"/>
    </row>
    <row r="139" spans="2:3" ht="16.5" customHeight="1">
      <c r="B139" s="3"/>
      <c r="C139" s="3"/>
    </row>
    <row r="140" spans="2:3" ht="16.5" customHeight="1">
      <c r="B140" s="3"/>
      <c r="C140" s="3"/>
    </row>
    <row r="141" spans="2:3" ht="16.5" customHeight="1">
      <c r="B141" s="3"/>
      <c r="C141" s="3"/>
    </row>
    <row r="142" spans="2:3" ht="16.5" customHeight="1">
      <c r="B142" s="3"/>
      <c r="C142" s="3"/>
    </row>
    <row r="143" spans="2:3" ht="16.5" customHeight="1">
      <c r="B143" s="3"/>
      <c r="C143" s="3"/>
    </row>
    <row r="144" spans="2:3" ht="16.5" customHeight="1">
      <c r="B144" s="3"/>
      <c r="C144" s="3"/>
    </row>
    <row r="145" spans="2:3" ht="16.5" customHeight="1">
      <c r="B145" s="3"/>
      <c r="C145" s="3"/>
    </row>
    <row r="146" spans="2:3" ht="16.5" customHeight="1">
      <c r="B146" s="3"/>
      <c r="C146" s="3"/>
    </row>
    <row r="147" spans="2:3" ht="16.5" customHeight="1">
      <c r="B147" s="3"/>
      <c r="C147" s="3"/>
    </row>
    <row r="148" spans="2:3" ht="16.5" customHeight="1">
      <c r="B148" s="3"/>
      <c r="C148" s="3"/>
    </row>
    <row r="149" spans="2:3" ht="16.5" customHeight="1">
      <c r="B149" s="3"/>
      <c r="C149" s="3"/>
    </row>
    <row r="150" spans="2:3" ht="16.5" customHeight="1">
      <c r="B150" s="3"/>
      <c r="C150" s="3"/>
    </row>
    <row r="151" spans="2:3" ht="16.5" customHeight="1">
      <c r="B151" s="3"/>
      <c r="C151" s="3"/>
    </row>
    <row r="152" spans="2:3" ht="16.5" customHeight="1">
      <c r="B152" s="3"/>
      <c r="C152" s="3"/>
    </row>
    <row r="153" spans="2:3" ht="16.5" customHeight="1">
      <c r="B153" s="3"/>
      <c r="C153" s="3"/>
    </row>
    <row r="154" spans="2:3" ht="16.5" customHeight="1">
      <c r="B154" s="3"/>
      <c r="C154" s="3"/>
    </row>
    <row r="155" spans="2:3" ht="16.5" customHeight="1">
      <c r="B155" s="3"/>
      <c r="C155" s="3"/>
    </row>
    <row r="156" spans="2:3" ht="16.5" customHeight="1">
      <c r="B156" s="3"/>
      <c r="C156" s="3"/>
    </row>
    <row r="157" spans="2:3" ht="16.5" customHeight="1">
      <c r="B157" s="3"/>
      <c r="C157" s="3"/>
    </row>
    <row r="158" spans="2:3" ht="16.5" customHeight="1">
      <c r="B158" s="3"/>
      <c r="C158" s="3"/>
    </row>
    <row r="159" spans="2:3" ht="16.5" customHeight="1">
      <c r="B159" s="3"/>
      <c r="C159" s="3"/>
    </row>
    <row r="160" spans="2:3"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sheetData>
  <sheetProtection algorithmName="SHA-512" hashValue="qwU+BkhLfhTljYhdwo7fy8hQ59KRYP4X3AuYyOMlU8l+xHrBR2T5RVsYjtKr73I3AOYQb5ampDPaXFE/9fFAtA==" saltValue="JYLq//xItxZN43kKZpLrqQ==" spinCount="100000" sheet="1" objects="1" scenarios="1" insertColumns="0" insertRows="0" deleteColumns="0" deleteRows="0"/>
  <phoneticPr fontId="14"/>
  <dataValidations count="1">
    <dataValidation imeMode="halfKatakana" allowBlank="1" showInputMessage="1" showErrorMessage="1" sqref="BG6:CQ6" xr:uid="{00000000-0002-0000-0500-000000000000}"/>
  </dataValidations>
  <pageMargins left="0.70866141732283472" right="0.70866141732283472" top="0.74803149606299213" bottom="0.74803149606299213" header="0.31496062992125984" footer="0.31496062992125984"/>
  <pageSetup paperSize="8"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5"/>
  <sheetViews>
    <sheetView zoomScaleNormal="100" zoomScaleSheetLayoutView="80" workbookViewId="0">
      <selection activeCell="T15" sqref="T15"/>
    </sheetView>
  </sheetViews>
  <sheetFormatPr baseColWidth="10" defaultColWidth="9" defaultRowHeight="14"/>
  <cols>
    <col min="1" max="1" width="4.83203125" style="4" customWidth="1"/>
    <col min="2" max="2" width="8.6640625" style="4" customWidth="1"/>
    <col min="3" max="28" width="4.6640625" style="4" customWidth="1"/>
    <col min="29" max="16384" width="9" style="4"/>
  </cols>
  <sheetData>
    <row r="1" spans="1:25" ht="32" customHeight="1" thickTop="1" thickBot="1">
      <c r="A1" s="475" t="s">
        <v>416</v>
      </c>
      <c r="B1" s="475"/>
      <c r="C1" s="475"/>
      <c r="D1" s="476"/>
      <c r="E1" s="477" t="str">
        <f>'様式 A-2'!AV53</f>
        <v>2025年 9月 1日（月） メール送信 23時59分59秒まで</v>
      </c>
      <c r="F1" s="478"/>
      <c r="G1" s="478"/>
      <c r="H1" s="478"/>
      <c r="I1" s="478"/>
      <c r="J1" s="478"/>
      <c r="K1" s="478"/>
      <c r="L1" s="478"/>
      <c r="M1" s="478"/>
      <c r="N1" s="478"/>
      <c r="O1" s="478"/>
      <c r="P1" s="478"/>
      <c r="Q1" s="478"/>
      <c r="R1" s="478"/>
      <c r="S1" s="478"/>
      <c r="T1" s="478"/>
      <c r="U1" s="478"/>
      <c r="V1" s="478"/>
      <c r="W1" s="478"/>
      <c r="X1" s="478"/>
      <c r="Y1" s="479"/>
    </row>
    <row r="2" spans="1:25" ht="24" customHeight="1" thickTop="1">
      <c r="A2" s="28"/>
      <c r="B2" s="28"/>
      <c r="C2" s="28"/>
      <c r="D2" s="28"/>
      <c r="E2" s="28"/>
      <c r="F2" s="28"/>
      <c r="G2" s="28"/>
      <c r="H2" s="28"/>
      <c r="I2" s="28"/>
      <c r="J2" s="28"/>
      <c r="K2" s="28"/>
      <c r="L2" s="28"/>
      <c r="M2" s="28"/>
      <c r="N2" s="28"/>
      <c r="O2" s="28"/>
      <c r="P2" s="28"/>
      <c r="Q2" s="28"/>
      <c r="R2" s="28"/>
      <c r="S2" s="28"/>
      <c r="T2" s="28"/>
      <c r="U2" s="28"/>
      <c r="V2" s="28"/>
      <c r="W2" s="28"/>
      <c r="X2" s="28"/>
      <c r="Y2" s="28"/>
    </row>
    <row r="3" spans="1:25" ht="24" customHeight="1">
      <c r="A3" s="28"/>
      <c r="B3" s="28" t="s">
        <v>200</v>
      </c>
      <c r="C3" s="28"/>
      <c r="D3" s="28"/>
      <c r="E3" s="28"/>
      <c r="F3" s="28"/>
      <c r="G3" s="28"/>
      <c r="H3" s="28"/>
      <c r="I3" s="28"/>
      <c r="J3" s="28"/>
      <c r="K3" s="28"/>
      <c r="L3" s="28"/>
      <c r="M3" s="28"/>
      <c r="N3" s="28"/>
      <c r="O3" s="28"/>
      <c r="P3" s="28"/>
      <c r="Q3" s="28"/>
      <c r="R3" s="28"/>
      <c r="S3" s="28"/>
      <c r="T3" s="28"/>
      <c r="U3" s="28"/>
      <c r="V3" s="28"/>
      <c r="W3" s="28"/>
      <c r="X3" s="28"/>
      <c r="Y3" s="28"/>
    </row>
    <row r="4" spans="1:25" ht="24" customHeight="1">
      <c r="A4" s="28"/>
      <c r="B4" s="28" t="s">
        <v>13</v>
      </c>
      <c r="C4" s="28"/>
      <c r="D4" s="28"/>
      <c r="E4" s="28"/>
      <c r="F4" s="28"/>
      <c r="G4" s="28"/>
      <c r="H4" s="28"/>
      <c r="I4" s="28"/>
      <c r="J4" s="28"/>
      <c r="K4" s="28"/>
      <c r="L4" s="28"/>
      <c r="M4" s="28"/>
      <c r="N4" s="28"/>
      <c r="O4" s="28"/>
      <c r="P4" s="28"/>
      <c r="Q4" s="28"/>
      <c r="R4" s="28"/>
      <c r="S4" s="28"/>
      <c r="T4" s="28"/>
      <c r="U4" s="28"/>
      <c r="V4" s="28"/>
      <c r="W4" s="28"/>
      <c r="X4" s="28"/>
      <c r="Y4" s="28"/>
    </row>
    <row r="5" spans="1:25" ht="24" customHeight="1">
      <c r="A5" s="28"/>
      <c r="B5" s="161" t="s">
        <v>203</v>
      </c>
      <c r="C5" s="28" t="s">
        <v>204</v>
      </c>
      <c r="D5" s="28"/>
      <c r="E5" s="28"/>
      <c r="F5" s="28"/>
      <c r="G5" s="28"/>
      <c r="H5" s="28"/>
      <c r="I5" s="28"/>
      <c r="J5" s="28"/>
      <c r="K5" s="28"/>
      <c r="L5" s="28"/>
      <c r="M5" s="28"/>
      <c r="N5" s="28"/>
      <c r="O5" s="28"/>
      <c r="P5" s="28"/>
      <c r="Q5" s="28"/>
      <c r="R5" s="28"/>
      <c r="S5" s="28"/>
      <c r="T5" s="28"/>
      <c r="U5" s="28"/>
      <c r="V5" s="28"/>
      <c r="W5" s="28"/>
      <c r="X5" s="28"/>
      <c r="Y5" s="28"/>
    </row>
    <row r="6" spans="1:25" ht="24" customHeight="1">
      <c r="A6" s="28"/>
      <c r="B6" s="161" t="s">
        <v>172</v>
      </c>
      <c r="C6" s="28" t="s">
        <v>205</v>
      </c>
      <c r="D6" s="28"/>
      <c r="E6" s="28"/>
      <c r="F6" s="28"/>
      <c r="G6" s="28"/>
      <c r="H6" s="28"/>
      <c r="I6" s="28"/>
      <c r="J6" s="28"/>
      <c r="K6" s="28"/>
      <c r="L6" s="28"/>
      <c r="M6" s="28"/>
      <c r="N6" s="28"/>
      <c r="O6" s="28"/>
      <c r="P6" s="28"/>
      <c r="Q6" s="28"/>
      <c r="R6" s="28"/>
      <c r="S6" s="28"/>
      <c r="T6" s="28"/>
      <c r="U6" s="28"/>
      <c r="V6" s="28"/>
      <c r="W6" s="28"/>
      <c r="X6" s="28"/>
      <c r="Y6" s="28"/>
    </row>
    <row r="7" spans="1:25" ht="24" customHeight="1">
      <c r="A7" s="28"/>
      <c r="B7" s="161" t="s">
        <v>173</v>
      </c>
      <c r="C7" s="28" t="s">
        <v>206</v>
      </c>
      <c r="D7" s="28"/>
      <c r="E7" s="28"/>
      <c r="F7" s="28"/>
      <c r="G7" s="28"/>
      <c r="H7" s="28"/>
      <c r="I7" s="28"/>
      <c r="J7" s="28"/>
      <c r="K7" s="28"/>
      <c r="L7" s="28"/>
      <c r="M7" s="28"/>
      <c r="N7" s="28"/>
      <c r="O7" s="28"/>
      <c r="P7" s="28"/>
      <c r="Q7" s="28"/>
      <c r="R7" s="28"/>
      <c r="S7" s="28"/>
      <c r="T7" s="28"/>
      <c r="U7" s="28"/>
      <c r="V7" s="28"/>
      <c r="W7" s="28"/>
      <c r="X7" s="28"/>
      <c r="Y7" s="28"/>
    </row>
    <row r="8" spans="1:25" ht="24" customHeight="1">
      <c r="A8" s="28"/>
      <c r="B8" s="28"/>
      <c r="C8" s="28"/>
      <c r="D8" s="28"/>
      <c r="E8" s="28"/>
      <c r="F8" s="28"/>
      <c r="G8" s="28"/>
      <c r="H8" s="28"/>
      <c r="I8" s="28"/>
      <c r="J8" s="28"/>
      <c r="K8" s="28"/>
      <c r="L8" s="28"/>
      <c r="M8" s="28"/>
      <c r="N8" s="28"/>
      <c r="O8" s="28"/>
      <c r="P8" s="28"/>
      <c r="Q8" s="28"/>
      <c r="R8" s="28"/>
      <c r="S8" s="28"/>
      <c r="T8" s="28"/>
      <c r="U8" s="28"/>
      <c r="V8" s="28"/>
      <c r="W8" s="28"/>
      <c r="X8" s="28"/>
      <c r="Y8" s="28"/>
    </row>
    <row r="9" spans="1:25" ht="24" customHeight="1">
      <c r="A9" s="28"/>
      <c r="B9" s="28"/>
      <c r="C9" s="28"/>
      <c r="D9" s="28"/>
      <c r="E9" s="28"/>
      <c r="F9" s="28"/>
      <c r="G9" s="28"/>
      <c r="H9" s="28"/>
      <c r="I9" s="28"/>
      <c r="J9" s="28"/>
      <c r="K9" s="28"/>
      <c r="L9" s="28"/>
      <c r="M9" s="28"/>
      <c r="N9" s="28"/>
      <c r="O9" s="28"/>
      <c r="P9" s="28"/>
      <c r="Q9" s="28"/>
      <c r="R9" s="28"/>
      <c r="S9" s="28"/>
      <c r="T9" s="28"/>
      <c r="U9" s="28"/>
      <c r="V9" s="28"/>
      <c r="W9" s="28"/>
      <c r="X9" s="28"/>
      <c r="Y9" s="28"/>
    </row>
    <row r="10" spans="1:25" ht="24" customHeight="1">
      <c r="A10" s="480" t="s">
        <v>132</v>
      </c>
      <c r="B10" s="480"/>
      <c r="C10" s="480"/>
      <c r="D10" s="480"/>
      <c r="E10" s="480"/>
      <c r="F10" s="480"/>
      <c r="G10" s="480"/>
      <c r="H10" s="480"/>
      <c r="I10" s="480"/>
      <c r="J10" s="480"/>
      <c r="K10" s="480"/>
      <c r="L10" s="480"/>
      <c r="M10" s="480"/>
      <c r="N10" s="480"/>
      <c r="O10" s="480"/>
      <c r="P10" s="480"/>
      <c r="Q10" s="480"/>
      <c r="R10" s="480"/>
      <c r="S10" s="480"/>
      <c r="T10" s="480"/>
      <c r="U10" s="480"/>
      <c r="V10" s="480"/>
      <c r="W10" s="480"/>
      <c r="X10" s="480"/>
      <c r="Y10" s="480"/>
    </row>
    <row r="11" spans="1:25" ht="36" customHeight="1">
      <c r="A11" s="194"/>
      <c r="B11" s="193"/>
      <c r="C11" s="481"/>
      <c r="D11" s="482"/>
      <c r="E11" s="483"/>
      <c r="F11" s="481"/>
      <c r="G11" s="481"/>
      <c r="H11" s="484"/>
      <c r="I11" s="483"/>
      <c r="J11" s="481"/>
      <c r="K11" s="485"/>
      <c r="L11" s="485"/>
      <c r="M11" s="485"/>
      <c r="N11" s="485"/>
      <c r="O11" s="485"/>
      <c r="P11" s="485"/>
      <c r="Q11" s="485"/>
      <c r="R11" s="485"/>
      <c r="S11" s="485"/>
      <c r="T11" s="486"/>
      <c r="U11" s="162" t="s">
        <v>417</v>
      </c>
      <c r="V11" s="487"/>
      <c r="W11" s="487"/>
      <c r="X11" s="487"/>
      <c r="Y11" s="488"/>
    </row>
    <row r="12" spans="1:25" ht="20" customHeight="1"/>
    <row r="13" spans="1:25" ht="24" customHeight="1">
      <c r="A13" s="465" t="s">
        <v>418</v>
      </c>
      <c r="B13" s="465"/>
      <c r="C13" s="465"/>
      <c r="D13" s="465"/>
      <c r="E13" s="465"/>
      <c r="F13" s="465"/>
      <c r="H13" s="466" t="str">
        <f>'様式 A-2'!AV41</f>
        <v>第51回 全日本ライフセービング選手権大会 南関東予選会</v>
      </c>
      <c r="I13" s="466"/>
      <c r="J13" s="466"/>
      <c r="K13" s="466"/>
      <c r="L13" s="466"/>
      <c r="M13" s="466"/>
      <c r="N13" s="466"/>
      <c r="O13" s="466"/>
      <c r="P13" s="466"/>
      <c r="Q13" s="466"/>
      <c r="R13" s="466"/>
      <c r="S13" s="466"/>
      <c r="T13" s="466"/>
      <c r="U13" s="466"/>
      <c r="W13" s="467" t="s">
        <v>460</v>
      </c>
      <c r="X13" s="468"/>
      <c r="Y13" s="469"/>
    </row>
    <row r="14" spans="1:25" ht="24" customHeight="1">
      <c r="W14" s="470"/>
      <c r="X14" s="471"/>
      <c r="Y14" s="472"/>
    </row>
    <row r="15" spans="1:25" ht="24" customHeight="1"/>
    <row r="16" spans="1:25" ht="24" customHeight="1">
      <c r="A16" s="473" t="s">
        <v>14</v>
      </c>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row>
    <row r="17" spans="1:25" ht="36" customHeight="1"/>
    <row r="18" spans="1:25" ht="60" customHeight="1">
      <c r="A18" s="187" t="s">
        <v>419</v>
      </c>
      <c r="B18" s="464" t="s">
        <v>420</v>
      </c>
      <c r="C18" s="464"/>
      <c r="D18" s="464"/>
      <c r="E18" s="464"/>
      <c r="F18" s="464"/>
      <c r="G18" s="464"/>
      <c r="H18" s="464"/>
      <c r="I18" s="464"/>
      <c r="J18" s="464"/>
      <c r="K18" s="464"/>
      <c r="L18" s="464"/>
      <c r="M18" s="464"/>
      <c r="N18" s="464"/>
      <c r="O18" s="464"/>
      <c r="P18" s="464"/>
      <c r="Q18" s="464"/>
      <c r="R18" s="464"/>
      <c r="S18" s="464"/>
      <c r="T18" s="464"/>
      <c r="U18" s="464"/>
      <c r="V18" s="464"/>
      <c r="W18" s="464"/>
      <c r="X18" s="464"/>
      <c r="Y18" s="464"/>
    </row>
    <row r="19" spans="1:25" ht="60" customHeight="1">
      <c r="A19" s="187" t="s">
        <v>69</v>
      </c>
      <c r="B19" s="464" t="s">
        <v>421</v>
      </c>
      <c r="C19" s="464"/>
      <c r="D19" s="464"/>
      <c r="E19" s="464"/>
      <c r="F19" s="464"/>
      <c r="G19" s="464"/>
      <c r="H19" s="464"/>
      <c r="I19" s="464"/>
      <c r="J19" s="464"/>
      <c r="K19" s="464"/>
      <c r="L19" s="464"/>
      <c r="M19" s="464"/>
      <c r="N19" s="464"/>
      <c r="O19" s="464"/>
      <c r="P19" s="464"/>
      <c r="Q19" s="464"/>
      <c r="R19" s="464"/>
      <c r="S19" s="464"/>
      <c r="T19" s="464"/>
      <c r="U19" s="464"/>
      <c r="V19" s="464"/>
      <c r="W19" s="464"/>
      <c r="X19" s="464"/>
      <c r="Y19" s="464"/>
    </row>
    <row r="20" spans="1:25" ht="60" customHeight="1">
      <c r="A20" s="187" t="s">
        <v>67</v>
      </c>
      <c r="B20" s="464" t="s">
        <v>422</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row>
    <row r="21" spans="1:25" ht="90" customHeight="1">
      <c r="A21" s="187" t="s">
        <v>128</v>
      </c>
      <c r="B21" s="474" t="s">
        <v>423</v>
      </c>
      <c r="C21" s="474"/>
      <c r="D21" s="474"/>
      <c r="E21" s="474"/>
      <c r="F21" s="474"/>
      <c r="G21" s="474"/>
      <c r="H21" s="474"/>
      <c r="I21" s="474"/>
      <c r="J21" s="474"/>
      <c r="K21" s="474"/>
      <c r="L21" s="474"/>
      <c r="M21" s="474"/>
      <c r="N21" s="474"/>
      <c r="O21" s="474"/>
      <c r="P21" s="474"/>
      <c r="Q21" s="474"/>
      <c r="R21" s="474"/>
      <c r="S21" s="474"/>
      <c r="T21" s="474"/>
      <c r="U21" s="474"/>
      <c r="V21" s="474"/>
      <c r="W21" s="474"/>
      <c r="X21" s="474"/>
      <c r="Y21" s="474"/>
    </row>
    <row r="22" spans="1:25" ht="60" customHeight="1">
      <c r="A22" s="187" t="s">
        <v>129</v>
      </c>
      <c r="B22" s="464" t="s">
        <v>424</v>
      </c>
      <c r="C22" s="464"/>
      <c r="D22" s="464"/>
      <c r="E22" s="464"/>
      <c r="F22" s="464"/>
      <c r="G22" s="464"/>
      <c r="H22" s="464"/>
      <c r="I22" s="464"/>
      <c r="J22" s="464"/>
      <c r="K22" s="464"/>
      <c r="L22" s="464"/>
      <c r="M22" s="464"/>
      <c r="N22" s="464"/>
      <c r="O22" s="464"/>
      <c r="P22" s="464"/>
      <c r="Q22" s="464"/>
      <c r="R22" s="464"/>
      <c r="S22" s="464"/>
      <c r="T22" s="464"/>
      <c r="U22" s="464"/>
      <c r="V22" s="464"/>
      <c r="W22" s="464"/>
      <c r="X22" s="464"/>
      <c r="Y22" s="464"/>
    </row>
    <row r="23" spans="1:25" ht="60" customHeight="1">
      <c r="A23" s="187" t="s">
        <v>130</v>
      </c>
      <c r="B23" s="464" t="s">
        <v>425</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row>
    <row r="24" spans="1:25" ht="90" customHeight="1">
      <c r="A24" s="187" t="s">
        <v>131</v>
      </c>
      <c r="B24" s="464" t="s">
        <v>426</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row>
    <row r="25" spans="1:25" ht="60" customHeight="1">
      <c r="A25" s="187" t="s">
        <v>198</v>
      </c>
      <c r="B25" s="464" t="s">
        <v>427</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row>
    <row r="26" spans="1:25" ht="24" customHeight="1"/>
    <row r="27" spans="1:25" ht="36" customHeight="1">
      <c r="A27" s="460" t="s">
        <v>201</v>
      </c>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row>
    <row r="28" spans="1:25" ht="36" customHeight="1">
      <c r="A28" s="188"/>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row>
    <row r="29" spans="1:25" ht="36" customHeight="1">
      <c r="D29" s="163"/>
      <c r="E29" s="163"/>
      <c r="F29" s="163"/>
      <c r="G29" s="163"/>
      <c r="H29" s="163"/>
      <c r="I29" s="163"/>
      <c r="N29" s="461" t="s">
        <v>495</v>
      </c>
      <c r="O29" s="462"/>
      <c r="P29" s="463"/>
      <c r="Q29" s="463"/>
      <c r="R29" s="463"/>
      <c r="S29" s="164" t="s">
        <v>428</v>
      </c>
      <c r="T29" s="463"/>
      <c r="U29" s="463"/>
      <c r="V29" s="164" t="s">
        <v>429</v>
      </c>
      <c r="W29" s="463"/>
      <c r="X29" s="463"/>
      <c r="Y29" s="164" t="s">
        <v>430</v>
      </c>
    </row>
    <row r="30" spans="1:25" ht="20" customHeight="1">
      <c r="D30" s="163"/>
      <c r="E30" s="163"/>
      <c r="F30" s="163"/>
      <c r="G30" s="163"/>
      <c r="H30" s="163"/>
      <c r="I30" s="163"/>
    </row>
    <row r="31" spans="1:25" ht="48" customHeight="1">
      <c r="A31" s="458" t="s">
        <v>15</v>
      </c>
      <c r="B31" s="459"/>
      <c r="C31" s="453">
        <f>IF('様式 A-2'!D7&lt;&gt;"",'様式 A-2'!D7,'様式 A-2'!D8)</f>
        <v>0</v>
      </c>
      <c r="D31" s="453"/>
      <c r="E31" s="453"/>
      <c r="F31" s="453"/>
      <c r="G31" s="453"/>
      <c r="H31" s="453"/>
      <c r="I31" s="453"/>
      <c r="J31" s="453"/>
      <c r="K31" s="453"/>
      <c r="L31" s="453"/>
      <c r="M31" s="453"/>
      <c r="N31" s="453"/>
      <c r="O31" s="453"/>
      <c r="P31" s="453"/>
      <c r="Q31" s="453"/>
      <c r="R31" s="453"/>
      <c r="S31" s="453"/>
      <c r="T31" s="453"/>
      <c r="U31" s="453"/>
      <c r="V31" s="453"/>
      <c r="W31" s="453"/>
      <c r="X31" s="453"/>
      <c r="Y31" s="454"/>
    </row>
    <row r="32" spans="1:25" ht="48" customHeight="1">
      <c r="A32" s="443" t="s">
        <v>492</v>
      </c>
      <c r="B32" s="444"/>
      <c r="C32" s="448"/>
      <c r="D32" s="448"/>
      <c r="E32" s="448"/>
      <c r="F32" s="448"/>
      <c r="G32" s="448"/>
      <c r="H32" s="448"/>
      <c r="I32" s="448"/>
      <c r="J32" s="448"/>
      <c r="K32" s="448"/>
      <c r="L32" s="448"/>
      <c r="M32" s="455" t="s">
        <v>16</v>
      </c>
      <c r="N32" s="455"/>
      <c r="O32" s="456" t="s">
        <v>202</v>
      </c>
      <c r="P32" s="457"/>
      <c r="Q32" s="457"/>
      <c r="R32" s="457"/>
      <c r="S32" s="457"/>
      <c r="T32" s="457"/>
      <c r="U32" s="457"/>
      <c r="V32" s="457"/>
      <c r="W32" s="457"/>
      <c r="X32" s="457"/>
      <c r="Y32" s="457"/>
    </row>
    <row r="33" spans="1:25" ht="48" customHeight="1">
      <c r="A33" s="443" t="s">
        <v>493</v>
      </c>
      <c r="B33" s="444"/>
      <c r="C33" s="166" t="s">
        <v>20</v>
      </c>
      <c r="D33" s="445"/>
      <c r="E33" s="446"/>
      <c r="F33" s="446"/>
      <c r="G33" s="446"/>
      <c r="H33" s="446"/>
      <c r="I33" s="446"/>
      <c r="J33" s="446"/>
      <c r="K33" s="446"/>
      <c r="L33" s="446"/>
      <c r="M33" s="446"/>
      <c r="N33" s="446"/>
      <c r="O33" s="446"/>
      <c r="P33" s="446"/>
      <c r="Q33" s="446"/>
      <c r="R33" s="446"/>
      <c r="S33" s="446"/>
      <c r="T33" s="446"/>
      <c r="U33" s="446"/>
      <c r="V33" s="446"/>
      <c r="W33" s="446"/>
      <c r="X33" s="446"/>
      <c r="Y33" s="447"/>
    </row>
    <row r="34" spans="1:25" ht="48" customHeight="1">
      <c r="A34" s="443" t="s">
        <v>494</v>
      </c>
      <c r="B34" s="444"/>
      <c r="C34" s="448"/>
      <c r="D34" s="448"/>
      <c r="E34" s="448"/>
      <c r="F34" s="448"/>
      <c r="G34" s="448"/>
      <c r="H34" s="448"/>
      <c r="I34" s="448"/>
      <c r="J34" s="448"/>
      <c r="K34" s="448"/>
      <c r="L34" s="449"/>
      <c r="M34" s="450" t="s">
        <v>33</v>
      </c>
      <c r="N34" s="451"/>
      <c r="O34" s="452"/>
      <c r="P34" s="448"/>
      <c r="Q34" s="448"/>
      <c r="R34" s="448"/>
      <c r="S34" s="166" t="s">
        <v>17</v>
      </c>
      <c r="T34" s="448"/>
      <c r="U34" s="448"/>
      <c r="V34" s="166" t="s">
        <v>18</v>
      </c>
      <c r="W34" s="448"/>
      <c r="X34" s="448"/>
      <c r="Y34" s="165" t="s">
        <v>19</v>
      </c>
    </row>
    <row r="35" spans="1:25" ht="24" customHeight="1"/>
    <row r="36" spans="1:25" ht="24" customHeight="1"/>
    <row r="37" spans="1:25" ht="24" customHeight="1">
      <c r="D37" s="163"/>
      <c r="E37" s="163"/>
      <c r="F37" s="163"/>
      <c r="G37" s="163"/>
      <c r="H37" s="163"/>
      <c r="I37" s="163"/>
    </row>
    <row r="38" spans="1:25" ht="24" customHeight="1"/>
    <row r="39" spans="1:25" ht="24" customHeight="1"/>
    <row r="40" spans="1:25" ht="24" customHeight="1"/>
    <row r="41" spans="1:25" ht="24" customHeight="1"/>
    <row r="42" spans="1:25" ht="24" customHeight="1"/>
    <row r="43" spans="1:25" ht="24" customHeight="1"/>
    <row r="44" spans="1:25" ht="24" customHeight="1"/>
    <row r="45" spans="1:25" ht="24" customHeight="1"/>
    <row r="46" spans="1:25" ht="24" customHeight="1"/>
    <row r="47" spans="1:25" ht="24" customHeight="1"/>
    <row r="48" spans="1:25"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sheetData>
  <sheetProtection algorithmName="SHA-512" hashValue="87dhO4iD+xFkHe5gUGw0HUCDtzl2tu0l2o34d7RA4gHX1pSDD8PFtFC+Z+QXeG3giZ01x6+a1yS4m6+2ThQyyg==" saltValue="ZIiqvcnqaF0dK2NOLuimZw==" spinCount="100000" sheet="1" objects="1" scenarios="1" insertColumns="0" insertRows="0" deleteColumns="0" deleteRows="0"/>
  <mergeCells count="41">
    <mergeCell ref="A1:D1"/>
    <mergeCell ref="E1:Y1"/>
    <mergeCell ref="A10:Y10"/>
    <mergeCell ref="C11:D11"/>
    <mergeCell ref="E11:F11"/>
    <mergeCell ref="G11:H11"/>
    <mergeCell ref="I11:J11"/>
    <mergeCell ref="K11:T11"/>
    <mergeCell ref="V11:Y11"/>
    <mergeCell ref="B25:Y25"/>
    <mergeCell ref="A13:F13"/>
    <mergeCell ref="H13:U13"/>
    <mergeCell ref="W13:Y14"/>
    <mergeCell ref="A16:Y16"/>
    <mergeCell ref="B18:Y18"/>
    <mergeCell ref="B19:Y19"/>
    <mergeCell ref="B20:Y20"/>
    <mergeCell ref="B21:Y21"/>
    <mergeCell ref="B22:Y22"/>
    <mergeCell ref="B23:Y23"/>
    <mergeCell ref="B24:Y24"/>
    <mergeCell ref="A27:Y27"/>
    <mergeCell ref="N29:O29"/>
    <mergeCell ref="P29:R29"/>
    <mergeCell ref="T29:U29"/>
    <mergeCell ref="W29:X29"/>
    <mergeCell ref="C31:Y31"/>
    <mergeCell ref="A32:B32"/>
    <mergeCell ref="C32:L32"/>
    <mergeCell ref="M32:N32"/>
    <mergeCell ref="O32:Y32"/>
    <mergeCell ref="A31:B31"/>
    <mergeCell ref="A33:B33"/>
    <mergeCell ref="D33:F33"/>
    <mergeCell ref="G33:Y33"/>
    <mergeCell ref="A34:B34"/>
    <mergeCell ref="C34:L34"/>
    <mergeCell ref="M34:O34"/>
    <mergeCell ref="P34:R34"/>
    <mergeCell ref="T34:U34"/>
    <mergeCell ref="W34:X34"/>
  </mergeCells>
  <phoneticPr fontId="63"/>
  <printOptions horizontalCentered="1"/>
  <pageMargins left="0.78740157480314965" right="0.78740157480314965" top="0.59055118110236227" bottom="0.78740157480314965" header="0.31496062992125984" footer="0.31496062992125984"/>
  <pageSetup paperSize="9" scale="71" orientation="portrait"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 A-2</vt:lpstr>
      <vt:lpstr>様式 B-1（男子）</vt:lpstr>
      <vt:lpstr>様式 B-1（女子）</vt:lpstr>
      <vt:lpstr>様式 C-2</vt:lpstr>
      <vt:lpstr>様式 WA-2（集計作業用）</vt:lpstr>
      <vt:lpstr>必要なし</vt:lpstr>
      <vt:lpstr>必要なし!Print_Area</vt:lpstr>
      <vt:lpstr>'様式 A-2'!Print_Area</vt:lpstr>
      <vt:lpstr>'様式 B-1（女子）'!Print_Area</vt:lpstr>
      <vt:lpstr>'様式 B-1（男子）'!Print_Area</vt:lpstr>
      <vt:lpstr>'様式 C-2'!Print_Area</vt:lpstr>
      <vt:lpstr>'様式 B-1（女子）'!Print_Titles</vt:lpstr>
      <vt:lpstr>'様式 B-1（男子）'!Print_Titles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apopa</dc:creator>
  <cp:lastModifiedBy>将展 青木</cp:lastModifiedBy>
  <cp:lastPrinted>2025-03-30T04:13:45Z</cp:lastPrinted>
  <dcterms:created xsi:type="dcterms:W3CDTF">2009-03-14T01:31:31Z</dcterms:created>
  <dcterms:modified xsi:type="dcterms:W3CDTF">2025-08-27T07:32:45Z</dcterms:modified>
</cp:coreProperties>
</file>