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defaultThemeVersion="124226"/>
  <mc:AlternateContent xmlns:mc="http://schemas.openxmlformats.org/markup-compatibility/2006">
    <mc:Choice Requires="x15">
      <x15ac:absPath xmlns:x15ac="http://schemas.microsoft.com/office/spreadsheetml/2010/11/ac" url="C:\Users\wada\Desktop\"/>
    </mc:Choice>
  </mc:AlternateContent>
  <xr:revisionPtr revIDLastSave="0" documentId="13_ncr:1_{594DDF69-BFC5-4370-899E-E28163552DEC}" xr6:coauthVersionLast="47" xr6:coauthVersionMax="47" xr10:uidLastSave="{00000000-0000-0000-0000-000000000000}"/>
  <workbookProtection workbookAlgorithmName="SHA-512" workbookHashValue="FUUzep6kKfWa1RKE81Tq7WaA7J/ZeYUROSoj+v0J51dIxzdVk6NUcyX4qAS8D5H2Oac+yoOkzy/DzAMxS1wYOg==" workbookSaltValue="eOJ7wr8ftJDv1Z8Bgc+eMw==" workbookSpinCount="100000" lockStructure="1"/>
  <bookViews>
    <workbookView xWindow="28680" yWindow="-120" windowWidth="24240" windowHeight="13740" tabRatio="769" xr2:uid="{00000000-000D-0000-FFFF-FFFF00000000}"/>
  </bookViews>
  <sheets>
    <sheet name="様式 A-1" sheetId="7" r:id="rId1"/>
    <sheet name="様式 B-1" sheetId="2" r:id="rId2"/>
    <sheet name="様式 B-2" sheetId="3" r:id="rId3"/>
    <sheet name="様式 C-1" sheetId="4" r:id="rId4"/>
    <sheet name="様式 D（同意書)" sheetId="9" r:id="rId5"/>
    <sheet name="様式 WA-1（集計作業用）" sheetId="5" r:id="rId6"/>
  </sheets>
  <definedNames>
    <definedName name="_xlnm._FilterDatabase" localSheetId="1" hidden="1">'様式 B-1'!$A$7:$AL$129</definedName>
    <definedName name="_xlnm.Print_Area" localSheetId="0">'様式 A-1'!$A$1:$AQ$30</definedName>
    <definedName name="_xlnm.Print_Area" localSheetId="1">'様式 B-1'!$I$3:$AH$130</definedName>
    <definedName name="_xlnm.Print_Area" localSheetId="2">'様式 B-2'!$I$3:$AH$130</definedName>
    <definedName name="_xlnm.Print_Area" localSheetId="3">'様式 C-1'!$A$3:$O$11</definedName>
    <definedName name="_xlnm.Print_Area" localSheetId="4">'様式 D（同意書)'!$A$11:$Y$35</definedName>
    <definedName name="_xlnm.Print_Titles" localSheetId="1">'様式 B-1'!$3:$7</definedName>
    <definedName name="_xlnm.Print_Titles" localSheetId="2">'様式 B-2'!$3:$7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9" l="1"/>
  <c r="D10" i="4"/>
  <c r="D11" i="4"/>
  <c r="D9" i="4"/>
  <c r="G8" i="3"/>
  <c r="G15"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4" i="3"/>
  <c r="G13" i="3"/>
  <c r="G12" i="3"/>
  <c r="G11" i="3"/>
  <c r="G10" i="3"/>
  <c r="G9" i="3"/>
  <c r="G8"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B10" i="4"/>
  <c r="B11" i="4"/>
  <c r="B9" i="4"/>
  <c r="C31" i="9"/>
  <c r="J4" i="4"/>
  <c r="J3" i="4"/>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0" i="3"/>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D7" i="5"/>
  <c r="B7" i="5"/>
  <c r="W7" i="7"/>
  <c r="C7" i="5" s="1"/>
  <c r="B18" i="7"/>
  <c r="I18" i="7" s="1"/>
  <c r="AB3" i="3"/>
  <c r="AB4" i="3"/>
  <c r="AB4" i="2"/>
  <c r="AB3" i="2"/>
  <c r="G2" i="7"/>
  <c r="Y8" i="2" s="1"/>
  <c r="F7" i="5"/>
  <c r="E6" i="5"/>
  <c r="BU7" i="5"/>
  <c r="BV7" i="5"/>
  <c r="BW7" i="5"/>
  <c r="BT7" i="5"/>
  <c r="BQ7" i="5"/>
  <c r="BR7" i="5"/>
  <c r="BS7" i="5"/>
  <c r="BP7" i="5"/>
  <c r="E7" i="5"/>
  <c r="V36" i="4"/>
  <c r="AK17" i="7" s="1"/>
  <c r="V35" i="4"/>
  <c r="AI17" i="7" s="1"/>
  <c r="T35" i="4"/>
  <c r="T132" i="3"/>
  <c r="V18" i="7" s="1"/>
  <c r="Y7" i="5" s="1"/>
  <c r="T133" i="3"/>
  <c r="V19" i="7" s="1"/>
  <c r="AB7" i="5" s="1"/>
  <c r="T132" i="2"/>
  <c r="T18" i="7" s="1"/>
  <c r="X7" i="5" s="1"/>
  <c r="T133" i="2"/>
  <c r="T19" i="7" s="1"/>
  <c r="AA7" i="5" s="1"/>
  <c r="T131" i="3"/>
  <c r="V17" i="7" s="1"/>
  <c r="V7" i="5" s="1"/>
  <c r="AJ10" i="3"/>
  <c r="T131" i="2"/>
  <c r="T17" i="7" s="1"/>
  <c r="U7" i="5" s="1"/>
  <c r="AB131" i="2"/>
  <c r="BB7" i="5"/>
  <c r="AZ7" i="5"/>
  <c r="AY7" i="5"/>
  <c r="AX7" i="5"/>
  <c r="AW7" i="5"/>
  <c r="AV7" i="5"/>
  <c r="P3" i="7"/>
  <c r="H13" i="9"/>
  <c r="AC131" i="3"/>
  <c r="BJ7" i="5" s="1"/>
  <c r="AD131" i="3"/>
  <c r="BK7" i="5" s="1"/>
  <c r="AE131" i="3"/>
  <c r="BL7" i="5" s="1"/>
  <c r="AF131" i="3"/>
  <c r="BM7" i="5" s="1"/>
  <c r="AG131" i="3"/>
  <c r="BN7" i="5" s="1"/>
  <c r="AH131" i="3"/>
  <c r="BO7" i="5" s="1"/>
  <c r="AB131" i="3"/>
  <c r="BI7" i="5" s="1"/>
  <c r="AC131" i="2"/>
  <c r="BC7" i="5" s="1"/>
  <c r="AD131" i="2"/>
  <c r="BD7" i="5" s="1"/>
  <c r="AE131" i="2"/>
  <c r="BE7" i="5" s="1"/>
  <c r="AF131" i="2"/>
  <c r="BF7" i="5" s="1"/>
  <c r="AG131" i="2"/>
  <c r="BG7" i="5" s="1"/>
  <c r="AH131" i="2"/>
  <c r="BH7" i="5" s="1"/>
  <c r="AK10" i="3"/>
  <c r="C8" i="2"/>
  <c r="A7" i="5"/>
  <c r="AQ139" i="2"/>
  <c r="AR139" i="2"/>
  <c r="AS139" i="2"/>
  <c r="AT139" i="2"/>
  <c r="D18" i="7"/>
  <c r="D19" i="7"/>
  <c r="B19" i="7"/>
  <c r="L19" i="7" s="1"/>
  <c r="AH7" i="5" s="1"/>
  <c r="AJ129" i="2"/>
  <c r="AK129" i="2" s="1"/>
  <c r="AL129" i="2"/>
  <c r="AJ128" i="2"/>
  <c r="AL128" i="2" s="1"/>
  <c r="AJ127" i="2"/>
  <c r="AK127" i="2"/>
  <c r="AJ126" i="2"/>
  <c r="AK126" i="2" s="1"/>
  <c r="AJ125" i="2"/>
  <c r="AJ124" i="2"/>
  <c r="AK124" i="2" s="1"/>
  <c r="AL124" i="2"/>
  <c r="AJ123" i="2"/>
  <c r="AJ122" i="2"/>
  <c r="AK122" i="2" s="1"/>
  <c r="AJ121" i="2"/>
  <c r="AL121" i="2" s="1"/>
  <c r="AJ120" i="2"/>
  <c r="AL120" i="2"/>
  <c r="AJ119" i="2"/>
  <c r="AL119" i="2" s="1"/>
  <c r="AJ118" i="2"/>
  <c r="AJ117" i="2"/>
  <c r="AK117" i="2" s="1"/>
  <c r="AJ116" i="2"/>
  <c r="AL116" i="2" s="1"/>
  <c r="AJ115" i="2"/>
  <c r="AK115" i="2" s="1"/>
  <c r="AJ114" i="2"/>
  <c r="AL114" i="2" s="1"/>
  <c r="AJ113" i="2"/>
  <c r="AJ112" i="2"/>
  <c r="AJ111" i="2"/>
  <c r="AK111" i="2" s="1"/>
  <c r="AJ110" i="2"/>
  <c r="AL110" i="2" s="1"/>
  <c r="AJ109" i="2"/>
  <c r="AL109" i="2" s="1"/>
  <c r="AJ108" i="2"/>
  <c r="AK108" i="2" s="1"/>
  <c r="AJ107" i="2"/>
  <c r="AK107" i="2" s="1"/>
  <c r="AJ106" i="2"/>
  <c r="AK106" i="2" s="1"/>
  <c r="AJ105" i="2"/>
  <c r="AL105" i="2"/>
  <c r="AJ104" i="2"/>
  <c r="AL104" i="2" s="1"/>
  <c r="AJ103" i="2"/>
  <c r="AJ102" i="2"/>
  <c r="AK102" i="2" s="1"/>
  <c r="AJ101" i="2"/>
  <c r="AK101" i="2" s="1"/>
  <c r="AJ100" i="2"/>
  <c r="AL100" i="2" s="1"/>
  <c r="AJ99" i="2"/>
  <c r="AL99" i="2" s="1"/>
  <c r="AJ98" i="2"/>
  <c r="AK98" i="2" s="1"/>
  <c r="AJ97" i="2"/>
  <c r="AL97" i="2" s="1"/>
  <c r="AK97" i="2"/>
  <c r="AJ96" i="2"/>
  <c r="AJ95" i="2"/>
  <c r="AJ94" i="2"/>
  <c r="AK94" i="2" s="1"/>
  <c r="AJ93" i="2"/>
  <c r="AL93" i="2" s="1"/>
  <c r="AJ92" i="2"/>
  <c r="AJ91" i="2"/>
  <c r="AL91" i="2" s="1"/>
  <c r="AJ90" i="2"/>
  <c r="AL90" i="2" s="1"/>
  <c r="AK90" i="2"/>
  <c r="AJ89" i="2"/>
  <c r="AL89" i="2" s="1"/>
  <c r="AJ88" i="2"/>
  <c r="AL88" i="2" s="1"/>
  <c r="AJ87" i="2"/>
  <c r="AL87" i="2" s="1"/>
  <c r="AJ86" i="2"/>
  <c r="AL86" i="2" s="1"/>
  <c r="AJ85" i="2"/>
  <c r="AK85" i="2" s="1"/>
  <c r="AJ84" i="2"/>
  <c r="AL84" i="2" s="1"/>
  <c r="AK84" i="2"/>
  <c r="AJ83" i="2"/>
  <c r="AL83" i="2" s="1"/>
  <c r="AJ82" i="2"/>
  <c r="AL82" i="2" s="1"/>
  <c r="AJ81" i="2"/>
  <c r="AJ80" i="2"/>
  <c r="AK80" i="2" s="1"/>
  <c r="AJ79" i="2"/>
  <c r="AJ78" i="2"/>
  <c r="AL78" i="2" s="1"/>
  <c r="AJ77" i="2"/>
  <c r="AL77" i="2" s="1"/>
  <c r="AJ76" i="2"/>
  <c r="AJ75" i="2"/>
  <c r="AK75" i="2" s="1"/>
  <c r="AJ74" i="2"/>
  <c r="AK74" i="2" s="1"/>
  <c r="AJ73" i="2"/>
  <c r="AL73" i="2" s="1"/>
  <c r="AJ72" i="2"/>
  <c r="AL72" i="2" s="1"/>
  <c r="AJ71" i="2"/>
  <c r="AL71" i="2" s="1"/>
  <c r="AK71" i="2"/>
  <c r="AJ70" i="2"/>
  <c r="AL70" i="2" s="1"/>
  <c r="AJ69" i="2"/>
  <c r="AL69" i="2" s="1"/>
  <c r="AJ68" i="2"/>
  <c r="AK68" i="2" s="1"/>
  <c r="AJ67" i="2"/>
  <c r="AL67" i="2" s="1"/>
  <c r="AJ66" i="2"/>
  <c r="AK66" i="2" s="1"/>
  <c r="AJ65" i="2"/>
  <c r="AJ64" i="2"/>
  <c r="AL64" i="2" s="1"/>
  <c r="AJ63" i="2"/>
  <c r="AJ62" i="2"/>
  <c r="AK62" i="2" s="1"/>
  <c r="AJ61" i="2"/>
  <c r="AJ60" i="2"/>
  <c r="AJ59" i="2"/>
  <c r="AK59" i="2" s="1"/>
  <c r="AJ58" i="2"/>
  <c r="AK58" i="2" s="1"/>
  <c r="AJ57" i="2"/>
  <c r="AL57" i="2" s="1"/>
  <c r="AJ56" i="2"/>
  <c r="AK56" i="2" s="1"/>
  <c r="AJ55" i="2"/>
  <c r="AK55" i="2" s="1"/>
  <c r="AJ54" i="2"/>
  <c r="AL54" i="2" s="1"/>
  <c r="AJ53" i="2"/>
  <c r="AK53" i="2" s="1"/>
  <c r="AL53" i="2"/>
  <c r="AJ52" i="2"/>
  <c r="AJ51" i="2"/>
  <c r="AL51" i="2" s="1"/>
  <c r="AJ50" i="2"/>
  <c r="AK50" i="2" s="1"/>
  <c r="AJ49" i="2"/>
  <c r="AK49" i="2" s="1"/>
  <c r="AJ48" i="2"/>
  <c r="AL48" i="2" s="1"/>
  <c r="AJ47" i="2"/>
  <c r="AK47" i="2" s="1"/>
  <c r="AJ46" i="2"/>
  <c r="AK46" i="2" s="1"/>
  <c r="AJ45" i="2"/>
  <c r="AK45" i="2" s="1"/>
  <c r="AJ44" i="2"/>
  <c r="AL44" i="2" s="1"/>
  <c r="AJ43" i="2"/>
  <c r="AL43" i="2" s="1"/>
  <c r="AJ42" i="2"/>
  <c r="AL42" i="2" s="1"/>
  <c r="AJ41" i="2"/>
  <c r="AL41" i="2" s="1"/>
  <c r="AJ40" i="2"/>
  <c r="AJ39" i="2"/>
  <c r="AK39" i="2" s="1"/>
  <c r="AJ38" i="2"/>
  <c r="AK38" i="2" s="1"/>
  <c r="AJ37" i="2"/>
  <c r="AK37" i="2" s="1"/>
  <c r="AL37" i="2"/>
  <c r="AJ36" i="2"/>
  <c r="AL36" i="2" s="1"/>
  <c r="AJ35" i="2"/>
  <c r="AL35" i="2" s="1"/>
  <c r="AJ34" i="2"/>
  <c r="AK34" i="2" s="1"/>
  <c r="AJ33" i="2"/>
  <c r="AL33" i="2" s="1"/>
  <c r="AJ32" i="2"/>
  <c r="AK32" i="2" s="1"/>
  <c r="AJ31" i="2"/>
  <c r="AK31" i="2" s="1"/>
  <c r="AL31" i="2"/>
  <c r="AJ30" i="2"/>
  <c r="AK30" i="2" s="1"/>
  <c r="AJ29" i="2"/>
  <c r="AL29" i="2"/>
  <c r="AJ28" i="2"/>
  <c r="AJ27" i="2"/>
  <c r="AJ26" i="2"/>
  <c r="AK26" i="2" s="1"/>
  <c r="AJ25" i="2"/>
  <c r="AJ24" i="2"/>
  <c r="AJ23" i="2"/>
  <c r="AK23" i="2" s="1"/>
  <c r="AJ22" i="2"/>
  <c r="AK22" i="2" s="1"/>
  <c r="AL22" i="2"/>
  <c r="AJ21" i="2"/>
  <c r="AL21" i="2" s="1"/>
  <c r="AJ20" i="2"/>
  <c r="AL20" i="2" s="1"/>
  <c r="AJ19" i="2"/>
  <c r="AL19" i="2" s="1"/>
  <c r="AK19" i="2"/>
  <c r="AJ18" i="2"/>
  <c r="AK18" i="2" s="1"/>
  <c r="AJ17" i="2"/>
  <c r="AK17" i="2" s="1"/>
  <c r="AJ16" i="2"/>
  <c r="AJ15" i="2"/>
  <c r="AL15" i="2" s="1"/>
  <c r="AJ14" i="2"/>
  <c r="AK14" i="2" s="1"/>
  <c r="AJ13" i="2"/>
  <c r="AL13" i="2" s="1"/>
  <c r="AK13" i="2"/>
  <c r="AJ12" i="2"/>
  <c r="AK12" i="2" s="1"/>
  <c r="AJ11" i="2"/>
  <c r="AL11" i="2" s="1"/>
  <c r="AJ10" i="2"/>
  <c r="AK10" i="2" s="1"/>
  <c r="AJ9" i="2"/>
  <c r="AK9" i="2" s="1"/>
  <c r="AJ129" i="3"/>
  <c r="AL129" i="3" s="1"/>
  <c r="AK129" i="3"/>
  <c r="AJ128" i="3"/>
  <c r="AL128" i="3"/>
  <c r="AJ127" i="3"/>
  <c r="AK127" i="3" s="1"/>
  <c r="AJ126" i="3"/>
  <c r="AL126" i="3" s="1"/>
  <c r="AJ125" i="3"/>
  <c r="AJ124" i="3"/>
  <c r="AJ123" i="3"/>
  <c r="AJ122" i="3"/>
  <c r="AK122" i="3" s="1"/>
  <c r="AL122" i="3"/>
  <c r="AJ121" i="3"/>
  <c r="AL121" i="3" s="1"/>
  <c r="AJ120" i="3"/>
  <c r="AK120" i="3" s="1"/>
  <c r="AJ119" i="3"/>
  <c r="AK119" i="3" s="1"/>
  <c r="AJ118" i="3"/>
  <c r="AK118" i="3" s="1"/>
  <c r="AJ117" i="3"/>
  <c r="AL117" i="3" s="1"/>
  <c r="AJ116" i="3"/>
  <c r="AL116" i="3" s="1"/>
  <c r="AJ115" i="3"/>
  <c r="AL115" i="3" s="1"/>
  <c r="AJ114" i="3"/>
  <c r="AK114" i="3" s="1"/>
  <c r="AL114" i="3"/>
  <c r="AJ113" i="3"/>
  <c r="AK113" i="3" s="1"/>
  <c r="AJ112" i="3"/>
  <c r="AL112" i="3" s="1"/>
  <c r="AJ111" i="3"/>
  <c r="AL111" i="3" s="1"/>
  <c r="AJ110" i="3"/>
  <c r="AJ109" i="3"/>
  <c r="AK109" i="3" s="1"/>
  <c r="AL109" i="3"/>
  <c r="AJ108" i="3"/>
  <c r="AJ107" i="3"/>
  <c r="AK107" i="3" s="1"/>
  <c r="AJ106" i="3"/>
  <c r="AL106" i="3" s="1"/>
  <c r="AJ105" i="3"/>
  <c r="AL105" i="3" s="1"/>
  <c r="AJ104" i="3"/>
  <c r="AL104" i="3" s="1"/>
  <c r="AJ103" i="3"/>
  <c r="AJ102" i="3"/>
  <c r="AL102" i="3" s="1"/>
  <c r="AJ101" i="3"/>
  <c r="AL101" i="3" s="1"/>
  <c r="AJ100" i="3"/>
  <c r="AL100" i="3" s="1"/>
  <c r="AJ99" i="3"/>
  <c r="AJ98" i="3"/>
  <c r="AK98" i="3" s="1"/>
  <c r="AJ97" i="3"/>
  <c r="AL97" i="3"/>
  <c r="AJ96" i="3"/>
  <c r="AL96" i="3" s="1"/>
  <c r="AJ95" i="3"/>
  <c r="AK95" i="3" s="1"/>
  <c r="AJ94" i="3"/>
  <c r="AL94" i="3" s="1"/>
  <c r="AJ93" i="3"/>
  <c r="AL93" i="3" s="1"/>
  <c r="AK93" i="3"/>
  <c r="AJ92" i="3"/>
  <c r="AJ91" i="3"/>
  <c r="AL91" i="3" s="1"/>
  <c r="AJ90" i="3"/>
  <c r="AK90" i="3"/>
  <c r="AJ89" i="3"/>
  <c r="AK89" i="3" s="1"/>
  <c r="AJ88" i="3"/>
  <c r="AL88" i="3" s="1"/>
  <c r="AJ87" i="3"/>
  <c r="AJ86" i="3"/>
  <c r="AK86" i="3" s="1"/>
  <c r="AJ85" i="3"/>
  <c r="AJ84" i="3"/>
  <c r="AK84" i="3" s="1"/>
  <c r="AJ83" i="3"/>
  <c r="AJ82" i="3"/>
  <c r="AK82" i="3" s="1"/>
  <c r="AJ81" i="3"/>
  <c r="AK81" i="3" s="1"/>
  <c r="AJ80" i="3"/>
  <c r="AK80" i="3" s="1"/>
  <c r="AL80" i="3"/>
  <c r="AJ79" i="3"/>
  <c r="AJ78" i="3"/>
  <c r="AJ77" i="3"/>
  <c r="AK77" i="3" s="1"/>
  <c r="AJ76" i="3"/>
  <c r="AL76" i="3" s="1"/>
  <c r="AJ75" i="3"/>
  <c r="AK75" i="3" s="1"/>
  <c r="AL75" i="3"/>
  <c r="AJ74" i="3"/>
  <c r="AL74" i="3" s="1"/>
  <c r="AJ73" i="3"/>
  <c r="AL73" i="3" s="1"/>
  <c r="AJ72" i="3"/>
  <c r="AK72" i="3" s="1"/>
  <c r="AJ71" i="3"/>
  <c r="AK71" i="3"/>
  <c r="AJ70" i="3"/>
  <c r="AL70" i="3" s="1"/>
  <c r="AK70" i="3"/>
  <c r="AJ69" i="3"/>
  <c r="AL69" i="3" s="1"/>
  <c r="AK69" i="3"/>
  <c r="AJ68" i="3"/>
  <c r="AK68" i="3" s="1"/>
  <c r="AJ67" i="3"/>
  <c r="AL67" i="3"/>
  <c r="AJ66" i="3"/>
  <c r="AK66" i="3" s="1"/>
  <c r="AL66" i="3"/>
  <c r="AJ65" i="3"/>
  <c r="AK65" i="3" s="1"/>
  <c r="AL65" i="3"/>
  <c r="AJ64" i="3"/>
  <c r="AK64" i="3" s="1"/>
  <c r="AJ63" i="3"/>
  <c r="AL63" i="3" s="1"/>
  <c r="AJ62" i="3"/>
  <c r="AJ61" i="3"/>
  <c r="AL61" i="3" s="1"/>
  <c r="AJ60" i="3"/>
  <c r="AK60" i="3" s="1"/>
  <c r="AL60" i="3"/>
  <c r="AJ59" i="3"/>
  <c r="AK59" i="3" s="1"/>
  <c r="AJ58" i="3"/>
  <c r="AK58" i="3" s="1"/>
  <c r="AJ57" i="3"/>
  <c r="AJ56" i="3"/>
  <c r="AL56" i="3" s="1"/>
  <c r="AJ55" i="3"/>
  <c r="AL55" i="3" s="1"/>
  <c r="AJ54" i="3"/>
  <c r="AJ53" i="3"/>
  <c r="AL53" i="3" s="1"/>
  <c r="AJ52" i="3"/>
  <c r="AL52" i="3"/>
  <c r="AJ51" i="3"/>
  <c r="AK51" i="3" s="1"/>
  <c r="AJ50" i="3"/>
  <c r="AL50" i="3" s="1"/>
  <c r="AJ49" i="3"/>
  <c r="AL49" i="3" s="1"/>
  <c r="AJ48" i="3"/>
  <c r="AK48" i="3"/>
  <c r="AJ47" i="3"/>
  <c r="AL47" i="3"/>
  <c r="AJ46" i="3"/>
  <c r="AL46" i="3" s="1"/>
  <c r="AJ45" i="3"/>
  <c r="AL45" i="3" s="1"/>
  <c r="AJ44" i="3"/>
  <c r="AL44" i="3"/>
  <c r="AJ43" i="3"/>
  <c r="AJ42" i="3"/>
  <c r="AK42" i="3"/>
  <c r="AJ41" i="3"/>
  <c r="AK41" i="3" s="1"/>
  <c r="AJ40" i="3"/>
  <c r="AL40" i="3" s="1"/>
  <c r="AJ39" i="3"/>
  <c r="AK39" i="3" s="1"/>
  <c r="AJ38" i="3"/>
  <c r="AJ37" i="3"/>
  <c r="AK37" i="3" s="1"/>
  <c r="AJ36" i="3"/>
  <c r="AK36" i="3" s="1"/>
  <c r="AJ35" i="3"/>
  <c r="AJ34" i="3"/>
  <c r="AJ33" i="3"/>
  <c r="AK33" i="3" s="1"/>
  <c r="AJ32" i="3"/>
  <c r="AL32" i="3" s="1"/>
  <c r="AJ31" i="3"/>
  <c r="AK31" i="3" s="1"/>
  <c r="AJ30" i="3"/>
  <c r="AL30" i="3" s="1"/>
  <c r="AJ29" i="3"/>
  <c r="AK29" i="3" s="1"/>
  <c r="AJ28" i="3"/>
  <c r="AJ27" i="3"/>
  <c r="AK27" i="3" s="1"/>
  <c r="AJ26" i="3"/>
  <c r="AL26" i="3" s="1"/>
  <c r="AJ25" i="3"/>
  <c r="AL25" i="3" s="1"/>
  <c r="AK25" i="3"/>
  <c r="AJ24" i="3"/>
  <c r="AL24" i="3" s="1"/>
  <c r="AJ23" i="3"/>
  <c r="AL23" i="3"/>
  <c r="AJ22" i="3"/>
  <c r="AL22" i="3" s="1"/>
  <c r="AJ21" i="3"/>
  <c r="AL21" i="3" s="1"/>
  <c r="AJ20" i="3"/>
  <c r="AL20" i="3" s="1"/>
  <c r="AJ19" i="3"/>
  <c r="AK19" i="3" s="1"/>
  <c r="AJ18" i="3"/>
  <c r="AL18" i="3" s="1"/>
  <c r="AJ17" i="3"/>
  <c r="AJ16" i="3"/>
  <c r="AL16" i="3" s="1"/>
  <c r="AJ15" i="3"/>
  <c r="AL15" i="3"/>
  <c r="AJ14" i="3"/>
  <c r="AJ13" i="3"/>
  <c r="AL13" i="3" s="1"/>
  <c r="AJ12" i="3"/>
  <c r="AL12" i="3"/>
  <c r="AJ11" i="3"/>
  <c r="AK11" i="3" s="1"/>
  <c r="AJ9" i="3"/>
  <c r="AL9" i="3" s="1"/>
  <c r="AJ8" i="3"/>
  <c r="AJ8" i="2"/>
  <c r="AK8" i="2" s="1"/>
  <c r="AT142" i="3"/>
  <c r="AS142" i="3"/>
  <c r="AR142" i="3"/>
  <c r="AQ142" i="3"/>
  <c r="AT139" i="3"/>
  <c r="AS139" i="3"/>
  <c r="A10" i="2"/>
  <c r="A9" i="4"/>
  <c r="A10" i="4"/>
  <c r="A11" i="4"/>
  <c r="A1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L89" i="3"/>
  <c r="Y89" i="3"/>
  <c r="D89" i="3"/>
  <c r="C89" i="3"/>
  <c r="D88" i="3"/>
  <c r="C88" i="3"/>
  <c r="D87" i="3"/>
  <c r="C87" i="3"/>
  <c r="D86" i="3"/>
  <c r="C86" i="3"/>
  <c r="D85" i="3"/>
  <c r="C85" i="3"/>
  <c r="D84" i="3"/>
  <c r="C84" i="3"/>
  <c r="D83" i="3"/>
  <c r="C83" i="3"/>
  <c r="D82" i="3"/>
  <c r="C82" i="3"/>
  <c r="D81" i="3"/>
  <c r="C81" i="3"/>
  <c r="D80" i="3"/>
  <c r="C80" i="3"/>
  <c r="D79" i="3"/>
  <c r="C79" i="3"/>
  <c r="AK78" i="3"/>
  <c r="D78" i="3"/>
  <c r="C78" i="3"/>
  <c r="D77" i="3"/>
  <c r="C77" i="3"/>
  <c r="D76" i="3"/>
  <c r="C76" i="3"/>
  <c r="D75" i="3"/>
  <c r="C75" i="3"/>
  <c r="D74" i="3"/>
  <c r="C74" i="3"/>
  <c r="D73" i="3"/>
  <c r="C73" i="3"/>
  <c r="D72" i="3"/>
  <c r="C72" i="3"/>
  <c r="D71" i="3"/>
  <c r="C71" i="3"/>
  <c r="D70" i="3"/>
  <c r="C70" i="3"/>
  <c r="D69" i="3"/>
  <c r="C69" i="3"/>
  <c r="D68" i="3"/>
  <c r="C68" i="3"/>
  <c r="D67" i="3"/>
  <c r="C67" i="3"/>
  <c r="D66" i="3"/>
  <c r="C66" i="3"/>
  <c r="D65" i="3"/>
  <c r="C65" i="3"/>
  <c r="D64" i="3"/>
  <c r="C64" i="3"/>
  <c r="D63" i="3"/>
  <c r="C63" i="3"/>
  <c r="D62" i="3"/>
  <c r="C62" i="3"/>
  <c r="D61" i="3"/>
  <c r="C61" i="3"/>
  <c r="D60" i="3"/>
  <c r="C60" i="3"/>
  <c r="D59" i="3"/>
  <c r="C59" i="3"/>
  <c r="D58" i="3"/>
  <c r="C58" i="3"/>
  <c r="D57" i="3"/>
  <c r="C57" i="3"/>
  <c r="AK56" i="3"/>
  <c r="D56" i="3"/>
  <c r="C56" i="3"/>
  <c r="D55" i="3"/>
  <c r="C55" i="3"/>
  <c r="D54" i="3"/>
  <c r="C54" i="3"/>
  <c r="D53" i="3"/>
  <c r="C53" i="3"/>
  <c r="D52" i="3"/>
  <c r="C52" i="3"/>
  <c r="D51" i="3"/>
  <c r="C51" i="3"/>
  <c r="D50" i="3"/>
  <c r="C50" i="3"/>
  <c r="D89" i="2"/>
  <c r="C89" i="2"/>
  <c r="D88" i="2"/>
  <c r="C88" i="2"/>
  <c r="D87" i="2"/>
  <c r="C87" i="2"/>
  <c r="D86" i="2"/>
  <c r="C86" i="2"/>
  <c r="D85" i="2"/>
  <c r="C85" i="2"/>
  <c r="D84" i="2"/>
  <c r="C84" i="2"/>
  <c r="D83" i="2"/>
  <c r="C83" i="2"/>
  <c r="D82" i="2"/>
  <c r="C82" i="2"/>
  <c r="D81" i="2"/>
  <c r="C81" i="2"/>
  <c r="D80" i="2"/>
  <c r="C80" i="2"/>
  <c r="D79" i="2"/>
  <c r="C79" i="2"/>
  <c r="D78" i="2"/>
  <c r="C78" i="2"/>
  <c r="D77" i="2"/>
  <c r="C77" i="2"/>
  <c r="AK76" i="2"/>
  <c r="D76" i="2"/>
  <c r="C76" i="2"/>
  <c r="D75" i="2"/>
  <c r="C75" i="2"/>
  <c r="D74" i="2"/>
  <c r="C74" i="2"/>
  <c r="D73" i="2"/>
  <c r="C73" i="2"/>
  <c r="D72" i="2"/>
  <c r="C72" i="2"/>
  <c r="D71" i="2"/>
  <c r="C71" i="2"/>
  <c r="D70" i="2"/>
  <c r="C70" i="2"/>
  <c r="D69" i="2"/>
  <c r="C69" i="2"/>
  <c r="AL68" i="2"/>
  <c r="D68" i="2"/>
  <c r="C68" i="2"/>
  <c r="D67" i="2"/>
  <c r="C67" i="2"/>
  <c r="D66" i="2"/>
  <c r="C66" i="2"/>
  <c r="AK65" i="2"/>
  <c r="D65" i="2"/>
  <c r="C65" i="2"/>
  <c r="D64" i="2"/>
  <c r="C64" i="2"/>
  <c r="D63" i="2"/>
  <c r="C63" i="2"/>
  <c r="AL62" i="2"/>
  <c r="D62" i="2"/>
  <c r="C62" i="2"/>
  <c r="D61" i="2"/>
  <c r="C61" i="2"/>
  <c r="D60" i="2"/>
  <c r="C60" i="2"/>
  <c r="D59" i="2"/>
  <c r="C59" i="2"/>
  <c r="D58" i="2"/>
  <c r="C58" i="2"/>
  <c r="D57" i="2"/>
  <c r="C57" i="2"/>
  <c r="D56" i="2"/>
  <c r="C56" i="2"/>
  <c r="D55" i="2"/>
  <c r="C55" i="2"/>
  <c r="AK54" i="2"/>
  <c r="D54" i="2"/>
  <c r="C54" i="2"/>
  <c r="D53" i="2"/>
  <c r="C53" i="2"/>
  <c r="D52" i="2"/>
  <c r="C52" i="2"/>
  <c r="D51" i="2"/>
  <c r="C51" i="2"/>
  <c r="D50" i="2"/>
  <c r="C50" i="2"/>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AL123" i="3"/>
  <c r="AL110" i="3"/>
  <c r="AL92" i="3"/>
  <c r="AK49" i="3"/>
  <c r="AL43" i="3"/>
  <c r="AL35" i="3"/>
  <c r="AK21" i="3"/>
  <c r="AK15" i="3"/>
  <c r="AK125" i="2"/>
  <c r="AL118" i="2"/>
  <c r="AL113" i="2"/>
  <c r="AK110" i="2"/>
  <c r="AK99" i="2"/>
  <c r="AK91" i="2"/>
  <c r="AL49" i="2"/>
  <c r="AL40" i="2"/>
  <c r="BA7" i="5"/>
  <c r="AR139" i="3"/>
  <c r="AQ139" i="3"/>
  <c r="G4" i="4"/>
  <c r="H7" i="5"/>
  <c r="O7" i="5" s="1"/>
  <c r="G7" i="5"/>
  <c r="N7" i="5" s="1"/>
  <c r="I4" i="3"/>
  <c r="I4" i="2"/>
  <c r="M1" i="7"/>
  <c r="C9" i="3"/>
  <c r="C9" i="2"/>
  <c r="M7" i="5"/>
  <c r="T7" i="5" s="1"/>
  <c r="L7" i="5"/>
  <c r="S7" i="5" s="1"/>
  <c r="K7" i="5"/>
  <c r="R7" i="5" s="1"/>
  <c r="J7" i="5"/>
  <c r="Q7" i="5" s="1"/>
  <c r="I7" i="5"/>
  <c r="P7" i="5" s="1"/>
  <c r="AT7" i="5"/>
  <c r="AR6" i="5"/>
  <c r="AP7" i="5"/>
  <c r="D17" i="7"/>
  <c r="B17" i="7"/>
  <c r="I17" i="7" s="1"/>
  <c r="Y10" i="2"/>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8" i="3"/>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AL112" i="2"/>
  <c r="Y129" i="3"/>
  <c r="Y127" i="3"/>
  <c r="Y125" i="3"/>
  <c r="Y123" i="3"/>
  <c r="Y121" i="3"/>
  <c r="Y119" i="3"/>
  <c r="Y117" i="3"/>
  <c r="Y115" i="3"/>
  <c r="Y113" i="3"/>
  <c r="Y111" i="3"/>
  <c r="Y109" i="3"/>
  <c r="Y107" i="3"/>
  <c r="Y105" i="3"/>
  <c r="Y103" i="3"/>
  <c r="Y101" i="3"/>
  <c r="Y99" i="3"/>
  <c r="Y97" i="3"/>
  <c r="Y95" i="3"/>
  <c r="Y93" i="3"/>
  <c r="Y91" i="3"/>
  <c r="Y49" i="3"/>
  <c r="Y47" i="3"/>
  <c r="Y45" i="3"/>
  <c r="Y43" i="3"/>
  <c r="Y41" i="3"/>
  <c r="Y39" i="3"/>
  <c r="Y37" i="3"/>
  <c r="Y35" i="3"/>
  <c r="Y33" i="3"/>
  <c r="Y31" i="3"/>
  <c r="Y29" i="3"/>
  <c r="Y27" i="3"/>
  <c r="Y25" i="3"/>
  <c r="Y23" i="3"/>
  <c r="Y21" i="3"/>
  <c r="Y19" i="3"/>
  <c r="Y17" i="3"/>
  <c r="Y15" i="3"/>
  <c r="Y13" i="3"/>
  <c r="Y11" i="3"/>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AK112" i="2"/>
  <c r="AS6" i="5"/>
  <c r="AS7" i="5"/>
  <c r="AQ7" i="5"/>
  <c r="AK16" i="3"/>
  <c r="AK20" i="3"/>
  <c r="AK35" i="3"/>
  <c r="AK43" i="3"/>
  <c r="AK46" i="3"/>
  <c r="AK110" i="3"/>
  <c r="AK123" i="3"/>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51" i="3"/>
  <c r="Y53" i="3"/>
  <c r="Y55" i="3"/>
  <c r="Y57" i="3"/>
  <c r="Y59" i="3"/>
  <c r="Y61" i="3"/>
  <c r="Y63" i="3"/>
  <c r="Y65" i="3"/>
  <c r="Y67" i="3"/>
  <c r="Y69" i="3"/>
  <c r="Y71" i="3"/>
  <c r="Y73" i="3"/>
  <c r="Y75" i="3"/>
  <c r="Y77" i="3"/>
  <c r="Y79" i="3"/>
  <c r="Y81" i="3"/>
  <c r="Y83" i="3"/>
  <c r="Y85" i="3"/>
  <c r="Y87" i="3"/>
  <c r="Y88" i="3"/>
  <c r="Y86" i="3"/>
  <c r="Y84" i="3"/>
  <c r="Y82" i="3"/>
  <c r="Y80" i="3"/>
  <c r="Y78" i="3"/>
  <c r="Y76" i="3"/>
  <c r="Y74" i="3"/>
  <c r="Y72" i="3"/>
  <c r="Y70" i="3"/>
  <c r="Y68" i="3"/>
  <c r="Y66" i="3"/>
  <c r="Y64" i="3"/>
  <c r="Y62" i="3"/>
  <c r="Y60" i="3"/>
  <c r="Y58" i="3"/>
  <c r="Y56" i="3"/>
  <c r="Y54" i="3"/>
  <c r="Y52" i="3"/>
  <c r="Y50" i="3"/>
  <c r="Y10" i="3"/>
  <c r="Y12" i="3"/>
  <c r="Y14" i="3"/>
  <c r="Y16" i="3"/>
  <c r="Y18" i="3"/>
  <c r="Y20" i="3"/>
  <c r="Y22" i="3"/>
  <c r="Y24" i="3"/>
  <c r="Y26" i="3"/>
  <c r="Y28" i="3"/>
  <c r="Y30" i="3"/>
  <c r="Y32" i="3"/>
  <c r="Y34" i="3"/>
  <c r="Y36" i="3"/>
  <c r="Y38" i="3"/>
  <c r="Y40" i="3"/>
  <c r="Y42" i="3"/>
  <c r="Y44" i="3"/>
  <c r="Y46" i="3"/>
  <c r="Y48" i="3"/>
  <c r="Y90" i="3"/>
  <c r="Y92" i="3"/>
  <c r="Y94" i="3"/>
  <c r="Y96" i="3"/>
  <c r="Y98" i="3"/>
  <c r="Y100" i="3"/>
  <c r="Y102" i="3"/>
  <c r="Y104" i="3"/>
  <c r="Y106" i="3"/>
  <c r="Y108" i="3"/>
  <c r="Y110" i="3"/>
  <c r="Y112" i="3"/>
  <c r="Y114" i="3"/>
  <c r="Y116" i="3"/>
  <c r="Y118" i="3"/>
  <c r="Y120" i="3"/>
  <c r="Y122" i="3"/>
  <c r="Y124" i="3"/>
  <c r="Y126" i="3"/>
  <c r="Y128" i="3"/>
  <c r="AP6" i="5"/>
  <c r="AL37" i="3"/>
  <c r="AL78" i="3"/>
  <c r="AL64" i="3"/>
  <c r="AT6" i="5"/>
  <c r="AL27" i="3"/>
  <c r="AQ6" i="5"/>
  <c r="AR7" i="5"/>
  <c r="AO6" i="5"/>
  <c r="AK14" i="3"/>
  <c r="AL14" i="3"/>
  <c r="AO7" i="5"/>
  <c r="AK114" i="2"/>
  <c r="AK74" i="3"/>
  <c r="AL71" i="3"/>
  <c r="AK92" i="3"/>
  <c r="AL55" i="2"/>
  <c r="AL65" i="2"/>
  <c r="AK100" i="2"/>
  <c r="AK29" i="2"/>
  <c r="AL85" i="2"/>
  <c r="AL117" i="2"/>
  <c r="AK118" i="2"/>
  <c r="AK113" i="2"/>
  <c r="AK43" i="2"/>
  <c r="AL125" i="2"/>
  <c r="AK40" i="2"/>
  <c r="AK57" i="2"/>
  <c r="AL98" i="2"/>
  <c r="AK128" i="2"/>
  <c r="AL76" i="2"/>
  <c r="AL107" i="2"/>
  <c r="AK121" i="2"/>
  <c r="AK97" i="3"/>
  <c r="AK40" i="3"/>
  <c r="AL94" i="2"/>
  <c r="AL9" i="2"/>
  <c r="AL10" i="3"/>
  <c r="AK105" i="2"/>
  <c r="AK35" i="2"/>
  <c r="AL47" i="2"/>
  <c r="AL14" i="2"/>
  <c r="AK64" i="2"/>
  <c r="AK41" i="2"/>
  <c r="AK119" i="2"/>
  <c r="AL42" i="3"/>
  <c r="AK94" i="3"/>
  <c r="AL29" i="3"/>
  <c r="AL48" i="3"/>
  <c r="AK101" i="3"/>
  <c r="AL118" i="3"/>
  <c r="AK30" i="3"/>
  <c r="AK47" i="3"/>
  <c r="AK52" i="3"/>
  <c r="AL127" i="2"/>
  <c r="AK48" i="2"/>
  <c r="AL38" i="2"/>
  <c r="AL106" i="2"/>
  <c r="AK23" i="3"/>
  <c r="AK44" i="3"/>
  <c r="AK12" i="3"/>
  <c r="AK128" i="3"/>
  <c r="AK51" i="2"/>
  <c r="AK72" i="2"/>
  <c r="AK83" i="3"/>
  <c r="AL83" i="3"/>
  <c r="AL74" i="2"/>
  <c r="AK67" i="3"/>
  <c r="AK120" i="2"/>
  <c r="AL46" i="2"/>
  <c r="AL36" i="3"/>
  <c r="AL90" i="3"/>
  <c r="AL50" i="2"/>
  <c r="AK61" i="2"/>
  <c r="AL61" i="2"/>
  <c r="AK88" i="3"/>
  <c r="AK9" i="3" l="1"/>
  <c r="AL17" i="2"/>
  <c r="AK45" i="3"/>
  <c r="AL51" i="3"/>
  <c r="AL120" i="3"/>
  <c r="AK112" i="3"/>
  <c r="AK11" i="2"/>
  <c r="AL122" i="2"/>
  <c r="AL11" i="3"/>
  <c r="AL119" i="3"/>
  <c r="AK104" i="2"/>
  <c r="AL10" i="2"/>
  <c r="AL59" i="2"/>
  <c r="AL23" i="2"/>
  <c r="AL68" i="3"/>
  <c r="AK100" i="3"/>
  <c r="AK73" i="2"/>
  <c r="AL127" i="3"/>
  <c r="AL19" i="3"/>
  <c r="AK106" i="3"/>
  <c r="AK20" i="2"/>
  <c r="AL111" i="2"/>
  <c r="AK53" i="3"/>
  <c r="AK44" i="2"/>
  <c r="AK88" i="2"/>
  <c r="AK102" i="3"/>
  <c r="AK13" i="3"/>
  <c r="AK104" i="3"/>
  <c r="AL72" i="3"/>
  <c r="AK26" i="3"/>
  <c r="AL26" i="2"/>
  <c r="AL115" i="2"/>
  <c r="AK115" i="3"/>
  <c r="AK96" i="3"/>
  <c r="AL56" i="2"/>
  <c r="AK70" i="2"/>
  <c r="AL8" i="2"/>
  <c r="AL59" i="3"/>
  <c r="AL81" i="3"/>
  <c r="AK116" i="2"/>
  <c r="AL102" i="2"/>
  <c r="AL12" i="2"/>
  <c r="AK82" i="2"/>
  <c r="AK50" i="3"/>
  <c r="AK22" i="3"/>
  <c r="AK91" i="3"/>
  <c r="AL107" i="3"/>
  <c r="AL84" i="3"/>
  <c r="AK87" i="2"/>
  <c r="F11" i="2"/>
  <c r="F12" i="3"/>
  <c r="F13" i="3"/>
  <c r="F11" i="3"/>
  <c r="F10" i="2"/>
  <c r="F13" i="2"/>
  <c r="C9" i="4"/>
  <c r="F12" i="2"/>
  <c r="C10" i="4"/>
  <c r="C11" i="4"/>
  <c r="F10" i="3"/>
  <c r="Y8" i="3"/>
  <c r="Y9" i="2"/>
  <c r="AI18" i="7"/>
  <c r="AE7" i="5" s="1"/>
  <c r="G19" i="7"/>
  <c r="W7" i="5"/>
  <c r="Y9" i="3"/>
  <c r="I19" i="7"/>
  <c r="AL66" i="2"/>
  <c r="AK18" i="3"/>
  <c r="AL82" i="3"/>
  <c r="AL86" i="3"/>
  <c r="AK61" i="3"/>
  <c r="AK76" i="3"/>
  <c r="AK117" i="3"/>
  <c r="T20" i="7"/>
  <c r="AV82" i="7" s="1"/>
  <c r="E29" i="7" s="1"/>
  <c r="AU7" i="5" s="1"/>
  <c r="Z7" i="5"/>
  <c r="AL58" i="3"/>
  <c r="AL95" i="3"/>
  <c r="AK55" i="3"/>
  <c r="AL33" i="3"/>
  <c r="AL98" i="3"/>
  <c r="AK73" i="3"/>
  <c r="AK121" i="3"/>
  <c r="AK24" i="3"/>
  <c r="AK105" i="3"/>
  <c r="AK21" i="2"/>
  <c r="AK83" i="2"/>
  <c r="AK86" i="2"/>
  <c r="AL108" i="2"/>
  <c r="AL18" i="2"/>
  <c r="AK67" i="2"/>
  <c r="AK15" i="2"/>
  <c r="AK89" i="2"/>
  <c r="AK78" i="2"/>
  <c r="AK77" i="2"/>
  <c r="AL80" i="2"/>
  <c r="AK42" i="2"/>
  <c r="AK33" i="2"/>
  <c r="AL75" i="2"/>
  <c r="AK36" i="2"/>
  <c r="AL45" i="2"/>
  <c r="AL101" i="2"/>
  <c r="AC7" i="5"/>
  <c r="AK87" i="3"/>
  <c r="AL87" i="3"/>
  <c r="AK103" i="3"/>
  <c r="AL103" i="3"/>
  <c r="AL24" i="2"/>
  <c r="AK24" i="2"/>
  <c r="AK28" i="3"/>
  <c r="AL28" i="3"/>
  <c r="AL57" i="3"/>
  <c r="AK57" i="3"/>
  <c r="AL77" i="3"/>
  <c r="AL31" i="3"/>
  <c r="AL17" i="3"/>
  <c r="AK17" i="3"/>
  <c r="AK54" i="3"/>
  <c r="AL54" i="3"/>
  <c r="AL16" i="2"/>
  <c r="AK16" i="2"/>
  <c r="AL25" i="2"/>
  <c r="AK25" i="2"/>
  <c r="AL63" i="2"/>
  <c r="AK63" i="2"/>
  <c r="AL126" i="2"/>
  <c r="AL99" i="3"/>
  <c r="AK99" i="3"/>
  <c r="AK28" i="2"/>
  <c r="AL28" i="2"/>
  <c r="AK81" i="2"/>
  <c r="AL81" i="2"/>
  <c r="AL39" i="2"/>
  <c r="AK93" i="2"/>
  <c r="AK63" i="3"/>
  <c r="AL32" i="2"/>
  <c r="AK111" i="3"/>
  <c r="AL39" i="3"/>
  <c r="AK109" i="2"/>
  <c r="AL30" i="2"/>
  <c r="AK79" i="3"/>
  <c r="AL79" i="3"/>
  <c r="AK85" i="3"/>
  <c r="AL85" i="3"/>
  <c r="AK124" i="3"/>
  <c r="AL124" i="3"/>
  <c r="AK60" i="2"/>
  <c r="AL60" i="2"/>
  <c r="AK95" i="2"/>
  <c r="AL95" i="2"/>
  <c r="AK69" i="2"/>
  <c r="AL41" i="3"/>
  <c r="AK32" i="3"/>
  <c r="AL34" i="2"/>
  <c r="AK116" i="3"/>
  <c r="AK8" i="3"/>
  <c r="AL8" i="3"/>
  <c r="AK34" i="3"/>
  <c r="AL34" i="3"/>
  <c r="AL38" i="3"/>
  <c r="AK38" i="3"/>
  <c r="AL62" i="3"/>
  <c r="AK62" i="3"/>
  <c r="AL108" i="3"/>
  <c r="AK108" i="3"/>
  <c r="AL113" i="3"/>
  <c r="AK125" i="3"/>
  <c r="AL125" i="3"/>
  <c r="AK27" i="2"/>
  <c r="AL27" i="2"/>
  <c r="AL52" i="2"/>
  <c r="AK52" i="2"/>
  <c r="AL58" i="2"/>
  <c r="AK92" i="2"/>
  <c r="AL92" i="2"/>
  <c r="AK96" i="2"/>
  <c r="AL96" i="2"/>
  <c r="AK123" i="2"/>
  <c r="AL123" i="2"/>
  <c r="AK126" i="3"/>
  <c r="AK79" i="2"/>
  <c r="AL79" i="2"/>
  <c r="AK103" i="2"/>
  <c r="AL103" i="2"/>
  <c r="G17" i="7" l="1"/>
  <c r="L17" i="7" s="1"/>
  <c r="AF7" i="5" s="1"/>
  <c r="AL131" i="3"/>
  <c r="AC17" i="7" s="1"/>
  <c r="AL131" i="2"/>
  <c r="AA17" i="7" s="1"/>
  <c r="AA18" i="7" l="1"/>
  <c r="AD7" i="5" s="1"/>
  <c r="G18" i="7" l="1"/>
  <c r="L18" i="7" s="1"/>
  <c r="AG7" i="5" s="1"/>
  <c r="AI7" i="5" s="1"/>
  <c r="L20" i="7" l="1"/>
</calcChain>
</file>

<file path=xl/sharedStrings.xml><?xml version="1.0" encoding="utf-8"?>
<sst xmlns="http://schemas.openxmlformats.org/spreadsheetml/2006/main" count="1656" uniqueCount="1084">
  <si>
    <t>性別</t>
    <rPh sb="0" eb="2">
      <t>セイベツ</t>
    </rPh>
    <phoneticPr fontId="2"/>
  </si>
  <si>
    <t>年齢</t>
    <rPh sb="0" eb="1">
      <t>ネン</t>
    </rPh>
    <rPh sb="1" eb="2">
      <t>レイ</t>
    </rPh>
    <phoneticPr fontId="2"/>
  </si>
  <si>
    <t>規定内</t>
    <rPh sb="0" eb="2">
      <t>キテイ</t>
    </rPh>
    <rPh sb="2" eb="3">
      <t>ナイ</t>
    </rPh>
    <phoneticPr fontId="1"/>
  </si>
  <si>
    <t>〒</t>
    <phoneticPr fontId="4"/>
  </si>
  <si>
    <t>参加費合計</t>
    <rPh sb="0" eb="3">
      <t>サンカヒ</t>
    </rPh>
    <rPh sb="3" eb="4">
      <t>ゴウ</t>
    </rPh>
    <rPh sb="4" eb="5">
      <t>ケイ</t>
    </rPh>
    <phoneticPr fontId="4"/>
  </si>
  <si>
    <t>L</t>
  </si>
  <si>
    <t>×</t>
    <phoneticPr fontId="4"/>
  </si>
  <si>
    <t>＝</t>
    <phoneticPr fontId="4"/>
  </si>
  <si>
    <t>代表氏名</t>
    <rPh sb="0" eb="2">
      <t>ダイヒョウ</t>
    </rPh>
    <rPh sb="2" eb="4">
      <t>シメイ</t>
    </rPh>
    <phoneticPr fontId="14"/>
  </si>
  <si>
    <t>代表〒</t>
    <rPh sb="0" eb="2">
      <t>ダイヒョウ</t>
    </rPh>
    <phoneticPr fontId="14"/>
  </si>
  <si>
    <t>代表住所</t>
    <rPh sb="0" eb="2">
      <t>ダイヒョウ</t>
    </rPh>
    <rPh sb="2" eb="4">
      <t>ジュウショ</t>
    </rPh>
    <phoneticPr fontId="14"/>
  </si>
  <si>
    <t>代表電話</t>
    <rPh sb="0" eb="2">
      <t>ダイヒョウ</t>
    </rPh>
    <rPh sb="2" eb="4">
      <t>デンワ</t>
    </rPh>
    <phoneticPr fontId="14"/>
  </si>
  <si>
    <t>代表E-mail</t>
    <rPh sb="0" eb="2">
      <t>ダイヒョウ</t>
    </rPh>
    <phoneticPr fontId="14"/>
  </si>
  <si>
    <t>代表性別</t>
    <rPh sb="0" eb="2">
      <t>ダイヒョウ</t>
    </rPh>
    <rPh sb="2" eb="4">
      <t>セイベツ</t>
    </rPh>
    <phoneticPr fontId="14"/>
  </si>
  <si>
    <t>［エントリー担当者の作業］</t>
  </si>
  <si>
    <t>同　意　書</t>
  </si>
  <si>
    <t>チーム名</t>
    <phoneticPr fontId="1"/>
  </si>
  <si>
    <t>印</t>
  </si>
  <si>
    <t>年</t>
  </si>
  <si>
    <t>月</t>
  </si>
  <si>
    <t>日</t>
  </si>
  <si>
    <t>〒</t>
  </si>
  <si>
    <t>性　別</t>
    <phoneticPr fontId="1"/>
  </si>
  <si>
    <t>住　所</t>
    <phoneticPr fontId="1"/>
  </si>
  <si>
    <t>連絡先</t>
    <rPh sb="0" eb="3">
      <t>レンラクサキ</t>
    </rPh>
    <phoneticPr fontId="1"/>
  </si>
  <si>
    <t>E-mail</t>
    <phoneticPr fontId="1"/>
  </si>
  <si>
    <t>ﾌﾘｶﾞﾅ(半角ｶﾀｶﾅ)</t>
    <phoneticPr fontId="2"/>
  </si>
  <si>
    <t>チーム名</t>
    <rPh sb="3" eb="4">
      <t>メイ</t>
    </rPh>
    <phoneticPr fontId="2"/>
  </si>
  <si>
    <t>チーム名</t>
    <rPh sb="3" eb="4">
      <t>メイ</t>
    </rPh>
    <phoneticPr fontId="12"/>
  </si>
  <si>
    <t>ｴﾝﾄﾘｰ数</t>
    <rPh sb="5" eb="6">
      <t>スウ</t>
    </rPh>
    <phoneticPr fontId="1"/>
  </si>
  <si>
    <t>男子</t>
    <rPh sb="0" eb="2">
      <t>ダンシ</t>
    </rPh>
    <phoneticPr fontId="1"/>
  </si>
  <si>
    <t>ﾌﾘｶﾞﾅ(半角ｶﾀｶﾅ)</t>
    <phoneticPr fontId="2"/>
  </si>
  <si>
    <t>競技者
番号</t>
    <rPh sb="0" eb="3">
      <t>キョウギシャ</t>
    </rPh>
    <rPh sb="4" eb="6">
      <t>バンゴウ</t>
    </rPh>
    <phoneticPr fontId="2"/>
  </si>
  <si>
    <t>競技者氏名</t>
    <rPh sb="0" eb="3">
      <t>キョウギシャ</t>
    </rPh>
    <rPh sb="3" eb="5">
      <t>シメイ</t>
    </rPh>
    <phoneticPr fontId="2"/>
  </si>
  <si>
    <t>生年月日
（西暦）</t>
    <rPh sb="6" eb="8">
      <t>セイレキ</t>
    </rPh>
    <phoneticPr fontId="1"/>
  </si>
  <si>
    <t>生年月日
(yyyy/mm/dd)</t>
    <rPh sb="0" eb="2">
      <t>セイネン</t>
    </rPh>
    <rPh sb="2" eb="4">
      <t>ガッピ</t>
    </rPh>
    <phoneticPr fontId="1"/>
  </si>
  <si>
    <t>代表ﾌﾘｶﾞﾅ</t>
    <rPh sb="0" eb="2">
      <t>ダイヒョウ</t>
    </rPh>
    <phoneticPr fontId="14"/>
  </si>
  <si>
    <t>参加費合計</t>
    <rPh sb="0" eb="3">
      <t>サンカヒ</t>
    </rPh>
    <rPh sb="3" eb="5">
      <t>ゴウケイ</t>
    </rPh>
    <phoneticPr fontId="14"/>
  </si>
  <si>
    <t>男</t>
    <rPh sb="0" eb="1">
      <t>オトコ</t>
    </rPh>
    <phoneticPr fontId="1"/>
  </si>
  <si>
    <t>B-1</t>
    <phoneticPr fontId="1"/>
  </si>
  <si>
    <t>B-2</t>
    <phoneticPr fontId="1"/>
  </si>
  <si>
    <t>女子</t>
    <rPh sb="0" eb="2">
      <t>ジョシ</t>
    </rPh>
    <phoneticPr fontId="1"/>
  </si>
  <si>
    <t>ﾄｳｷｮｳ</t>
    <phoneticPr fontId="1"/>
  </si>
  <si>
    <t>ﾀﾛｳ</t>
    <phoneticPr fontId="1"/>
  </si>
  <si>
    <t>ﾊﾅｺ</t>
    <phoneticPr fontId="1"/>
  </si>
  <si>
    <t>女</t>
    <rPh sb="0" eb="1">
      <t>オンナ</t>
    </rPh>
    <phoneticPr fontId="1"/>
  </si>
  <si>
    <t>1.</t>
    <phoneticPr fontId="21"/>
  </si>
  <si>
    <t>×</t>
    <phoneticPr fontId="1"/>
  </si>
  <si>
    <t>○</t>
    <phoneticPr fontId="1"/>
  </si>
  <si>
    <t>▲</t>
    <phoneticPr fontId="1"/>
  </si>
  <si>
    <t>▲</t>
    <phoneticPr fontId="1"/>
  </si>
  <si>
    <t>漢字・姓</t>
    <rPh sb="0" eb="2">
      <t>カンジ</t>
    </rPh>
    <rPh sb="3" eb="4">
      <t>セイ</t>
    </rPh>
    <phoneticPr fontId="2"/>
  </si>
  <si>
    <t>漢字・名</t>
    <rPh sb="0" eb="2">
      <t>カンジ</t>
    </rPh>
    <rPh sb="3" eb="4">
      <t>メイ</t>
    </rPh>
    <phoneticPr fontId="2"/>
  </si>
  <si>
    <t>○</t>
    <phoneticPr fontId="1"/>
  </si>
  <si>
    <t>[11]</t>
    <phoneticPr fontId="1"/>
  </si>
  <si>
    <t>チーム名</t>
    <rPh sb="3" eb="4">
      <t>メイ</t>
    </rPh>
    <phoneticPr fontId="1"/>
  </si>
  <si>
    <t>チーム代表者</t>
    <rPh sb="3" eb="5">
      <t>ダイヒョウ</t>
    </rPh>
    <rPh sb="5" eb="6">
      <t>シャ</t>
    </rPh>
    <phoneticPr fontId="1"/>
  </si>
  <si>
    <t>[15]</t>
    <phoneticPr fontId="1"/>
  </si>
  <si>
    <t>[01]</t>
    <phoneticPr fontId="21"/>
  </si>
  <si>
    <t>[02]</t>
    <phoneticPr fontId="21"/>
  </si>
  <si>
    <t>[03]</t>
    <phoneticPr fontId="21"/>
  </si>
  <si>
    <t>[21]</t>
    <phoneticPr fontId="1"/>
  </si>
  <si>
    <t>A[11]</t>
    <phoneticPr fontId="14"/>
  </si>
  <si>
    <t>A[12]</t>
    <phoneticPr fontId="14"/>
  </si>
  <si>
    <t>A[13]</t>
    <phoneticPr fontId="14"/>
  </si>
  <si>
    <t>A[14]</t>
    <phoneticPr fontId="14"/>
  </si>
  <si>
    <t>A[15]</t>
    <phoneticPr fontId="14"/>
  </si>
  <si>
    <t>A[22]</t>
    <phoneticPr fontId="14"/>
  </si>
  <si>
    <t>A[31]</t>
    <phoneticPr fontId="14"/>
  </si>
  <si>
    <t>男女</t>
    <rPh sb="0" eb="2">
      <t>ダンジョ</t>
    </rPh>
    <phoneticPr fontId="1"/>
  </si>
  <si>
    <t>大会初日</t>
    <rPh sb="0" eb="2">
      <t>タイカイ</t>
    </rPh>
    <rPh sb="2" eb="4">
      <t>ショニチ</t>
    </rPh>
    <phoneticPr fontId="21"/>
  </si>
  <si>
    <t>[13]</t>
    <phoneticPr fontId="21"/>
  </si>
  <si>
    <t>【例】yyyy/mm/dd</t>
    <rPh sb="1" eb="2">
      <t>レイ</t>
    </rPh>
    <phoneticPr fontId="21"/>
  </si>
  <si>
    <t>3.</t>
  </si>
  <si>
    <t>[21]</t>
    <phoneticPr fontId="21"/>
  </si>
  <si>
    <t>2.</t>
  </si>
  <si>
    <t>[22]</t>
    <phoneticPr fontId="21"/>
  </si>
  <si>
    <t>☆全日本など、予選会を行う大会の場合は、日付1～日付3に各予選会初日の日付を入力。</t>
    <rPh sb="1" eb="4">
      <t>ゼンニホン</t>
    </rPh>
    <rPh sb="7" eb="10">
      <t>ヨセンカイ</t>
    </rPh>
    <rPh sb="11" eb="12">
      <t>オコナ</t>
    </rPh>
    <rPh sb="13" eb="15">
      <t>タイカイ</t>
    </rPh>
    <rPh sb="16" eb="18">
      <t>バアイ</t>
    </rPh>
    <rPh sb="20" eb="22">
      <t>ヒヅケ</t>
    </rPh>
    <rPh sb="24" eb="26">
      <t>ヒヅケ</t>
    </rPh>
    <rPh sb="28" eb="31">
      <t>カクヨセン</t>
    </rPh>
    <rPh sb="31" eb="32">
      <t>カイ</t>
    </rPh>
    <rPh sb="32" eb="34">
      <t>ショニチ</t>
    </rPh>
    <rPh sb="35" eb="37">
      <t>ヒヅケ</t>
    </rPh>
    <rPh sb="38" eb="40">
      <t>ニュウリョク</t>
    </rPh>
    <phoneticPr fontId="21"/>
  </si>
  <si>
    <t>大会名</t>
    <rPh sb="0" eb="2">
      <t>タイカイ</t>
    </rPh>
    <rPh sb="2" eb="3">
      <t>メイ</t>
    </rPh>
    <phoneticPr fontId="21"/>
  </si>
  <si>
    <t>正式名称</t>
    <phoneticPr fontId="1"/>
  </si>
  <si>
    <t>チーム正式名称</t>
    <rPh sb="3" eb="5">
      <t>セイシキ</t>
    </rPh>
    <rPh sb="5" eb="7">
      <t>メイショウ</t>
    </rPh>
    <phoneticPr fontId="14"/>
  </si>
  <si>
    <t>《基本設定》</t>
    <rPh sb="1" eb="3">
      <t>キホン</t>
    </rPh>
    <rPh sb="3" eb="5">
      <t>セッテイ</t>
    </rPh>
    <phoneticPr fontId="21"/>
  </si>
  <si>
    <t>《基本設定》</t>
    <rPh sb="1" eb="3">
      <t>キホン</t>
    </rPh>
    <rPh sb="3" eb="5">
      <t>セッテイ</t>
    </rPh>
    <phoneticPr fontId="1"/>
  </si>
  <si>
    <t>参加種別</t>
    <rPh sb="0" eb="2">
      <t>サンカ</t>
    </rPh>
    <rPh sb="2" eb="4">
      <t>シュベツ</t>
    </rPh>
    <phoneticPr fontId="2"/>
  </si>
  <si>
    <t>エントリー規定種目数</t>
    <rPh sb="5" eb="7">
      <t>キテイ</t>
    </rPh>
    <rPh sb="7" eb="9">
      <t>シュモク</t>
    </rPh>
    <rPh sb="9" eb="10">
      <t>スウ</t>
    </rPh>
    <phoneticPr fontId="1"/>
  </si>
  <si>
    <t>種目ごとエントリー　入力制限コード</t>
    <rPh sb="0" eb="2">
      <t>シュモク</t>
    </rPh>
    <rPh sb="10" eb="12">
      <t>ニュウリョク</t>
    </rPh>
    <rPh sb="12" eb="14">
      <t>セイゲン</t>
    </rPh>
    <phoneticPr fontId="1"/>
  </si>
  <si>
    <t>エントリー担当者</t>
    <rPh sb="5" eb="7">
      <t>タントウ</t>
    </rPh>
    <rPh sb="7" eb="8">
      <t>シャ</t>
    </rPh>
    <phoneticPr fontId="1"/>
  </si>
  <si>
    <t>×</t>
    <phoneticPr fontId="21"/>
  </si>
  <si>
    <t>☆６区分。使用しない（全部・一部）場合は、セル内データを削除。</t>
    <rPh sb="2" eb="4">
      <t>クブン</t>
    </rPh>
    <rPh sb="5" eb="7">
      <t>シヨウ</t>
    </rPh>
    <rPh sb="11" eb="13">
      <t>ゼンブ</t>
    </rPh>
    <rPh sb="14" eb="16">
      <t>イチブ</t>
    </rPh>
    <rPh sb="17" eb="19">
      <t>バアイ</t>
    </rPh>
    <rPh sb="23" eb="24">
      <t>ナイ</t>
    </rPh>
    <rPh sb="28" eb="30">
      <t>サクジョ</t>
    </rPh>
    <phoneticPr fontId="21"/>
  </si>
  <si>
    <t>ﾗｯｼｭｶﾞｰﾄﾞ・Tｼｬﾂ等　サイズ区分</t>
    <rPh sb="14" eb="15">
      <t>トウ</t>
    </rPh>
    <rPh sb="19" eb="21">
      <t>クブン</t>
    </rPh>
    <phoneticPr fontId="21"/>
  </si>
  <si>
    <t>人</t>
    <rPh sb="0" eb="1">
      <t>ニン</t>
    </rPh>
    <phoneticPr fontId="21"/>
  </si>
  <si>
    <t>[31]</t>
    <phoneticPr fontId="21"/>
  </si>
  <si>
    <t>☆大会要項に準拠した名称を入力。</t>
    <rPh sb="1" eb="3">
      <t>タイカイ</t>
    </rPh>
    <rPh sb="3" eb="5">
      <t>ヨウコウ</t>
    </rPh>
    <rPh sb="6" eb="8">
      <t>ジュンキョ</t>
    </rPh>
    <rPh sb="10" eb="12">
      <t>メイショウ</t>
    </rPh>
    <rPh sb="13" eb="15">
      <t>ニュウリョク</t>
    </rPh>
    <phoneticPr fontId="21"/>
  </si>
  <si>
    <t>↓「義務あり」の場合</t>
    <rPh sb="2" eb="4">
      <t>ギム</t>
    </rPh>
    <rPh sb="8" eb="10">
      <t>バアイ</t>
    </rPh>
    <phoneticPr fontId="21"/>
  </si>
  <si>
    <t>０人</t>
    <rPh sb="1" eb="2">
      <t>ニン</t>
    </rPh>
    <phoneticPr fontId="21"/>
  </si>
  <si>
    <t>１人</t>
    <rPh sb="1" eb="2">
      <t>ニン</t>
    </rPh>
    <phoneticPr fontId="21"/>
  </si>
  <si>
    <t>２人</t>
    <rPh sb="1" eb="2">
      <t>ニン</t>
    </rPh>
    <phoneticPr fontId="21"/>
  </si>
  <si>
    <t>M00</t>
    <phoneticPr fontId="1"/>
  </si>
  <si>
    <t>M01</t>
    <phoneticPr fontId="1"/>
  </si>
  <si>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</si>
  <si>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</si>
  <si>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</si>
  <si>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</si>
  <si>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</si>
  <si>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</si>
  <si>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</si>
  <si>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</si>
  <si>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</si>
  <si>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</si>
  <si>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</si>
  <si>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</si>
  <si>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</si>
  <si>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</si>
  <si>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</si>
  <si>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</si>
  <si>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</si>
  <si>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</si>
  <si>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</si>
  <si>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</si>
  <si>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</si>
  <si>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</si>
  <si>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</si>
  <si>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</si>
  <si>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</si>
  <si>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</si>
  <si>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</si>
  <si>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</si>
  <si>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</si>
  <si>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</si>
  <si>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</si>
  <si>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</si>
  <si>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</si>
  <si>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</si>
  <si>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</si>
  <si>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</si>
  <si>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</si>
  <si>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</si>
  <si>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</si>
  <si>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</si>
  <si>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</si>
  <si>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</si>
  <si>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</si>
  <si>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</si>
  <si>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</si>
  <si>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</si>
  <si>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</si>
  <si>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</si>
  <si>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</si>
  <si>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</si>
  <si>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</si>
  <si>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</si>
  <si>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</si>
  <si>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</si>
  <si>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</si>
  <si>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</si>
  <si>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</si>
  <si>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</si>
  <si>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</si>
  <si>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</si>
  <si>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</si>
  <si>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</si>
  <si>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</si>
  <si>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</si>
  <si>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</si>
  <si>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</si>
  <si>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</si>
  <si>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</si>
  <si>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</si>
  <si>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</si>
  <si>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</si>
  <si>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</si>
  <si>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</si>
  <si>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</si>
  <si>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</si>
  <si>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</si>
  <si>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</si>
  <si>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</si>
  <si>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</si>
  <si>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phoneticPr fontId="1"/>
  </si>
  <si>
    <t>F01</t>
    <phoneticPr fontId="1"/>
  </si>
  <si>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</si>
  <si>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</si>
  <si>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</si>
  <si>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</si>
  <si>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</si>
  <si>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</si>
  <si>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</si>
  <si>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</si>
  <si>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</si>
  <si>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</si>
  <si>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</si>
  <si>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</si>
  <si>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</si>
  <si>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</si>
  <si>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</si>
  <si>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</si>
  <si>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</si>
  <si>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</si>
  <si>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</si>
  <si>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</si>
  <si>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</si>
  <si>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</si>
  <si>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</si>
  <si>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</si>
  <si>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</si>
  <si>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</si>
  <si>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</si>
  <si>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</si>
  <si>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</si>
  <si>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</si>
  <si>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</si>
  <si>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</si>
  <si>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</si>
  <si>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</si>
  <si>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</si>
  <si>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</si>
  <si>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</si>
  <si>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</si>
  <si>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</si>
  <si>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</si>
  <si>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</si>
  <si>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</si>
  <si>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</si>
  <si>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</si>
  <si>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</si>
  <si>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</si>
  <si>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</si>
  <si>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</si>
  <si>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</si>
  <si>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</si>
  <si>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</si>
  <si>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</si>
  <si>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</si>
  <si>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</si>
  <si>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</si>
  <si>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</si>
  <si>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</si>
  <si>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</si>
  <si>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</si>
  <si>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</si>
  <si>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</si>
  <si>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</si>
  <si>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</si>
  <si>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</si>
  <si>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</si>
  <si>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</si>
  <si>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</si>
  <si>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</si>
  <si>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</si>
  <si>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</si>
  <si>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</si>
  <si>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</si>
  <si>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</si>
  <si>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</si>
  <si>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</si>
  <si>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</si>
  <si>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</si>
  <si>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</si>
  <si>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</si>
  <si>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phoneticPr fontId="1"/>
  </si>
  <si>
    <t>No.</t>
    <phoneticPr fontId="1"/>
  </si>
  <si>
    <t>男子</t>
    <rPh sb="0" eb="1">
      <t>オトコ</t>
    </rPh>
    <rPh sb="1" eb="2">
      <t>コ</t>
    </rPh>
    <phoneticPr fontId="4"/>
  </si>
  <si>
    <t>女子</t>
    <rPh sb="0" eb="1">
      <t>オンナ</t>
    </rPh>
    <rPh sb="1" eb="2">
      <t>コ</t>
    </rPh>
    <phoneticPr fontId="4"/>
  </si>
  <si>
    <t>参加種別・参加費</t>
    <rPh sb="0" eb="2">
      <t>サンカ</t>
    </rPh>
    <rPh sb="2" eb="4">
      <t>シュベツ</t>
    </rPh>
    <phoneticPr fontId="1"/>
  </si>
  <si>
    <t>○</t>
    <phoneticPr fontId="1"/>
  </si>
  <si>
    <t>B1-28</t>
  </si>
  <si>
    <t>B1-29</t>
  </si>
  <si>
    <t>予選
区分</t>
    <rPh sb="0" eb="2">
      <t>ヨセン</t>
    </rPh>
    <rPh sb="3" eb="5">
      <t>クブン</t>
    </rPh>
    <phoneticPr fontId="12"/>
  </si>
  <si>
    <t>ﾁｰﾑ･特別</t>
    <rPh sb="4" eb="6">
      <t>トクベツ</t>
    </rPh>
    <phoneticPr fontId="1"/>
  </si>
  <si>
    <t>項目名：</t>
    <rPh sb="0" eb="2">
      <t>コウモク</t>
    </rPh>
    <rPh sb="2" eb="3">
      <t>メイ</t>
    </rPh>
    <phoneticPr fontId="21"/>
  </si>
  <si>
    <t>☆数を把握したい項目の単位（人、個など）を入力。</t>
    <rPh sb="1" eb="2">
      <t>カズ</t>
    </rPh>
    <rPh sb="3" eb="5">
      <t>ハアク</t>
    </rPh>
    <rPh sb="8" eb="10">
      <t>コウモク</t>
    </rPh>
    <rPh sb="11" eb="13">
      <t>タンイ</t>
    </rPh>
    <rPh sb="14" eb="15">
      <t>ニン</t>
    </rPh>
    <rPh sb="16" eb="17">
      <t>コ</t>
    </rPh>
    <rPh sb="21" eb="23">
      <t>ニュウリョク</t>
    </rPh>
    <phoneticPr fontId="21"/>
  </si>
  <si>
    <t>予選会</t>
    <rPh sb="0" eb="3">
      <t>ヨセンカイ</t>
    </rPh>
    <phoneticPr fontId="14"/>
  </si>
  <si>
    <t>代表者連絡先→</t>
    <rPh sb="0" eb="3">
      <t>ダイヒョウシャ</t>
    </rPh>
    <rPh sb="3" eb="6">
      <t>レンラクサキ</t>
    </rPh>
    <phoneticPr fontId="14"/>
  </si>
  <si>
    <t>※団体会費
納入確認</t>
    <rPh sb="1" eb="3">
      <t>ダンタイ</t>
    </rPh>
    <rPh sb="3" eb="5">
      <t>カイヒ</t>
    </rPh>
    <rPh sb="6" eb="8">
      <t>ノウニュウ</t>
    </rPh>
    <rPh sb="8" eb="10">
      <t>カクニン</t>
    </rPh>
    <phoneticPr fontId="14"/>
  </si>
  <si>
    <t>※ﾃﾞｰﾀ不備</t>
    <rPh sb="5" eb="7">
      <t>フビ</t>
    </rPh>
    <phoneticPr fontId="14"/>
  </si>
  <si>
    <t>ﾗｯｼｭｶﾞｰﾄﾞ･Tｼｬﾂ等希望ｻｲｽﾞ内訳→</t>
    <rPh sb="14" eb="15">
      <t>トウ</t>
    </rPh>
    <rPh sb="15" eb="17">
      <t>キボウ</t>
    </rPh>
    <rPh sb="21" eb="23">
      <t>ウチワケ</t>
    </rPh>
    <phoneticPr fontId="14"/>
  </si>
  <si>
    <t>チーム名→</t>
    <rPh sb="3" eb="4">
      <t>メイ</t>
    </rPh>
    <phoneticPr fontId="14"/>
  </si>
  <si>
    <t>※同意書
提出確認</t>
    <rPh sb="1" eb="4">
      <t>ドウイショ</t>
    </rPh>
    <rPh sb="5" eb="7">
      <t>テイシュツ</t>
    </rPh>
    <rPh sb="7" eb="9">
      <t>カクニン</t>
    </rPh>
    <phoneticPr fontId="14"/>
  </si>
  <si>
    <t>※個人会費
納入確認</t>
    <rPh sb="1" eb="3">
      <t>コジン</t>
    </rPh>
    <rPh sb="3" eb="5">
      <t>カイヒ</t>
    </rPh>
    <rPh sb="6" eb="8">
      <t>ノウニュウ</t>
    </rPh>
    <rPh sb="8" eb="10">
      <t>カクニン</t>
    </rPh>
    <phoneticPr fontId="14"/>
  </si>
  <si>
    <t>※参加費
振込確認</t>
    <rPh sb="1" eb="4">
      <t>サンカヒ</t>
    </rPh>
    <rPh sb="5" eb="7">
      <t>フリコ</t>
    </rPh>
    <rPh sb="7" eb="9">
      <t>カクニン</t>
    </rPh>
    <phoneticPr fontId="14"/>
  </si>
  <si>
    <t>B2-28</t>
  </si>
  <si>
    <t>B2-29</t>
  </si>
  <si>
    <t>希望数調査</t>
    <rPh sb="0" eb="2">
      <t>キボウ</t>
    </rPh>
    <rPh sb="2" eb="3">
      <t>スウ</t>
    </rPh>
    <rPh sb="3" eb="5">
      <t>チョウサ</t>
    </rPh>
    <phoneticPr fontId="21"/>
  </si>
  <si>
    <t>品川</t>
    <rPh sb="0" eb="2">
      <t>シナガワ</t>
    </rPh>
    <phoneticPr fontId="1"/>
  </si>
  <si>
    <t>勇樹</t>
    <rPh sb="0" eb="2">
      <t>ユウキ</t>
    </rPh>
    <phoneticPr fontId="1"/>
  </si>
  <si>
    <t>ｼﾅｶﾞﾜ</t>
    <phoneticPr fontId="1"/>
  </si>
  <si>
    <t>ﾕｳｷ</t>
    <phoneticPr fontId="1"/>
  </si>
  <si>
    <t>東京</t>
    <rPh sb="0" eb="2">
      <t>トウキョウ</t>
    </rPh>
    <phoneticPr fontId="1"/>
  </si>
  <si>
    <t>花子</t>
    <rPh sb="0" eb="2">
      <t>ハナコ</t>
    </rPh>
    <phoneticPr fontId="1"/>
  </si>
  <si>
    <t>香奈</t>
    <rPh sb="0" eb="2">
      <t>カナ</t>
    </rPh>
    <phoneticPr fontId="1"/>
  </si>
  <si>
    <t>ｶﾅ</t>
    <phoneticPr fontId="1"/>
  </si>
  <si>
    <t>M</t>
  </si>
  <si>
    <t>種目（エントリー種目数に制限が無いときは　"99"　と入力）</t>
    <rPh sb="0" eb="2">
      <t>シュモク</t>
    </rPh>
    <rPh sb="8" eb="10">
      <t>シュモク</t>
    </rPh>
    <rPh sb="10" eb="11">
      <t>スウ</t>
    </rPh>
    <rPh sb="12" eb="14">
      <t>セイゲン</t>
    </rPh>
    <rPh sb="15" eb="16">
      <t>ナ</t>
    </rPh>
    <rPh sb="27" eb="29">
      <t>ニュウリョク</t>
    </rPh>
    <phoneticPr fontId="1"/>
  </si>
  <si>
    <t>中学生</t>
    <rPh sb="0" eb="3">
      <t>チュウガクセイ</t>
    </rPh>
    <phoneticPr fontId="1"/>
  </si>
  <si>
    <t>☆エントリー種目数に制限が無い場合は、必ず、セル内データを削除。</t>
    <rPh sb="6" eb="8">
      <t>シュモク</t>
    </rPh>
    <rPh sb="8" eb="9">
      <t>スウ</t>
    </rPh>
    <rPh sb="10" eb="12">
      <t>セイゲン</t>
    </rPh>
    <rPh sb="13" eb="14">
      <t>ナ</t>
    </rPh>
    <rPh sb="15" eb="17">
      <t>バアイ</t>
    </rPh>
    <rPh sb="19" eb="20">
      <t>カナラ</t>
    </rPh>
    <rPh sb="24" eb="25">
      <t>ナイ</t>
    </rPh>
    <rPh sb="29" eb="31">
      <t>サクジョ</t>
    </rPh>
    <phoneticPr fontId="21"/>
  </si>
  <si>
    <t>☆使用しない欄（1.～3.）は、セル内データを削除。</t>
    <rPh sb="1" eb="3">
      <t>シヨウ</t>
    </rPh>
    <rPh sb="6" eb="7">
      <t>ラン</t>
    </rPh>
    <rPh sb="18" eb="19">
      <t>ナイ</t>
    </rPh>
    <rPh sb="23" eb="25">
      <t>サクジョ</t>
    </rPh>
    <phoneticPr fontId="21"/>
  </si>
  <si>
    <t>人表示</t>
    <rPh sb="0" eb="1">
      <t>ニン</t>
    </rPh>
    <rPh sb="1" eb="3">
      <t>ヒョウジ</t>
    </rPh>
    <phoneticPr fontId="21"/>
  </si>
  <si>
    <t>参加確認→</t>
    <rPh sb="0" eb="2">
      <t>サンカ</t>
    </rPh>
    <rPh sb="2" eb="4">
      <t>カクニン</t>
    </rPh>
    <phoneticPr fontId="14"/>
  </si>
  <si>
    <t>予選会区分</t>
    <rPh sb="0" eb="3">
      <t>ヨセンカイ</t>
    </rPh>
    <rPh sb="3" eb="5">
      <t>クブン</t>
    </rPh>
    <phoneticPr fontId="21"/>
  </si>
  <si>
    <t>☆日付・曜日・エントリー送付方法を修正する。</t>
    <rPh sb="1" eb="3">
      <t>ヒヅケ</t>
    </rPh>
    <rPh sb="4" eb="6">
      <t>ヨウビ</t>
    </rPh>
    <rPh sb="12" eb="14">
      <t>ソウフ</t>
    </rPh>
    <rPh sb="14" eb="16">
      <t>ホウホウ</t>
    </rPh>
    <rPh sb="17" eb="19">
      <t>シュウセイ</t>
    </rPh>
    <phoneticPr fontId="21"/>
  </si>
  <si>
    <t>エントリー競技者数が…</t>
    <rPh sb="8" eb="9">
      <t>スウ</t>
    </rPh>
    <phoneticPr fontId="21"/>
  </si>
  <si>
    <t>エントリー担当連絡先→</t>
    <rPh sb="5" eb="7">
      <t>タントウ</t>
    </rPh>
    <rPh sb="7" eb="10">
      <t>レンラクサキ</t>
    </rPh>
    <phoneticPr fontId="14"/>
  </si>
  <si>
    <t>担当氏名</t>
    <rPh sb="0" eb="2">
      <t>タントウ</t>
    </rPh>
    <rPh sb="2" eb="4">
      <t>シメイ</t>
    </rPh>
    <phoneticPr fontId="14"/>
  </si>
  <si>
    <t>担当ﾌﾘｶﾞﾅ</t>
    <rPh sb="0" eb="2">
      <t>タントウ</t>
    </rPh>
    <phoneticPr fontId="14"/>
  </si>
  <si>
    <t>担当性別</t>
    <rPh sb="0" eb="2">
      <t>タントウ</t>
    </rPh>
    <rPh sb="2" eb="4">
      <t>セイベツ</t>
    </rPh>
    <phoneticPr fontId="14"/>
  </si>
  <si>
    <t>担当〒</t>
    <rPh sb="0" eb="2">
      <t>タントウ</t>
    </rPh>
    <phoneticPr fontId="14"/>
  </si>
  <si>
    <t>担当住所</t>
    <rPh sb="0" eb="2">
      <t>タントウ</t>
    </rPh>
    <rPh sb="2" eb="4">
      <t>ジュウショ</t>
    </rPh>
    <phoneticPr fontId="14"/>
  </si>
  <si>
    <t>担当電話</t>
    <rPh sb="0" eb="2">
      <t>タントウ</t>
    </rPh>
    <rPh sb="2" eb="4">
      <t>デンワ</t>
    </rPh>
    <phoneticPr fontId="14"/>
  </si>
  <si>
    <t>担当E-mail</t>
    <rPh sb="0" eb="2">
      <t>タントウ</t>
    </rPh>
    <phoneticPr fontId="14"/>
  </si>
  <si>
    <t>参加種別・男女内訳→</t>
    <rPh sb="0" eb="2">
      <t>サンカ</t>
    </rPh>
    <rPh sb="2" eb="4">
      <t>シュベツ</t>
    </rPh>
    <rPh sb="5" eb="7">
      <t>ダンジョ</t>
    </rPh>
    <rPh sb="7" eb="9">
      <t>ウチワケ</t>
    </rPh>
    <phoneticPr fontId="14"/>
  </si>
  <si>
    <t>申込〆切：</t>
    <rPh sb="0" eb="1">
      <t>モウ</t>
    </rPh>
    <rPh sb="1" eb="2">
      <t>コ</t>
    </rPh>
    <rPh sb="2" eb="4">
      <t>シメキリ</t>
    </rPh>
    <phoneticPr fontId="21"/>
  </si>
  <si>
    <t>大会初日：</t>
    <rPh sb="0" eb="2">
      <t>タイカイ</t>
    </rPh>
    <rPh sb="2" eb="4">
      <t>ショニチ</t>
    </rPh>
    <phoneticPr fontId="21"/>
  </si>
  <si>
    <t>[02]</t>
    <phoneticPr fontId="21"/>
  </si>
  <si>
    <t>申込〆切</t>
    <rPh sb="0" eb="2">
      <t>モウシコミ</t>
    </rPh>
    <rPh sb="2" eb="4">
      <t>シメキリ</t>
    </rPh>
    <phoneticPr fontId="21"/>
  </si>
  <si>
    <t>性別</t>
    <rPh sb="0" eb="2">
      <t>セイベツ</t>
    </rPh>
    <phoneticPr fontId="1"/>
  </si>
  <si>
    <t>女</t>
    <rPh sb="0" eb="1">
      <t>ジョ</t>
    </rPh>
    <phoneticPr fontId="1"/>
  </si>
  <si>
    <t>4.</t>
  </si>
  <si>
    <t>5.</t>
  </si>
  <si>
    <t>6.</t>
  </si>
  <si>
    <t>7.</t>
  </si>
  <si>
    <t>↓　（以下、印刷範囲）　↓</t>
  </si>
  <si>
    <t>男女区分</t>
    <rPh sb="0" eb="2">
      <t>ダンジョ</t>
    </rPh>
    <rPh sb="2" eb="4">
      <t>クブン</t>
    </rPh>
    <phoneticPr fontId="1"/>
  </si>
  <si>
    <t>☆チーム代表者が兼ねる場合は、入力不要です。</t>
    <rPh sb="8" eb="9">
      <t>カ</t>
    </rPh>
    <rPh sb="11" eb="13">
      <t>バアイ</t>
    </rPh>
    <rPh sb="15" eb="17">
      <t>ニュウリョク</t>
    </rPh>
    <rPh sb="17" eb="19">
      <t>フヨウ</t>
    </rPh>
    <phoneticPr fontId="4"/>
  </si>
  <si>
    <t>B1-13</t>
    <phoneticPr fontId="1"/>
  </si>
  <si>
    <t>B1-15</t>
    <phoneticPr fontId="1"/>
  </si>
  <si>
    <t>B1-19</t>
    <phoneticPr fontId="1"/>
  </si>
  <si>
    <t>B1-20</t>
    <phoneticPr fontId="1"/>
  </si>
  <si>
    <t>B1-21</t>
    <phoneticPr fontId="1"/>
  </si>
  <si>
    <t>B1-33</t>
    <phoneticPr fontId="1"/>
  </si>
  <si>
    <t>000</t>
    <phoneticPr fontId="1"/>
  </si>
  <si>
    <r>
      <t>J</t>
    </r>
    <r>
      <rPr>
        <sz val="11"/>
        <color indexed="8"/>
        <rFont val="ＭＳ ゴシック"/>
        <family val="3"/>
        <charset val="128"/>
      </rPr>
      <t>LA会費納入金額</t>
    </r>
    <rPh sb="3" eb="5">
      <t>カイヒ</t>
    </rPh>
    <rPh sb="5" eb="7">
      <t>ノウニュウ</t>
    </rPh>
    <rPh sb="7" eb="9">
      <t>キンガク</t>
    </rPh>
    <phoneticPr fontId="1"/>
  </si>
  <si>
    <t>B2-45</t>
    <phoneticPr fontId="1"/>
  </si>
  <si>
    <t>参加種別（様式 A からの参照データにつき、入力不要）</t>
    <rPh sb="0" eb="2">
      <t>サンカ</t>
    </rPh>
    <rPh sb="2" eb="4">
      <t>シュベツ</t>
    </rPh>
    <rPh sb="5" eb="7">
      <t>ヨウシキ</t>
    </rPh>
    <rPh sb="22" eb="24">
      <t>ニュウリョク</t>
    </rPh>
    <phoneticPr fontId="1"/>
  </si>
  <si>
    <t>ラッシュガード・Ｔシャツ等サイズ（様式 A からの参照データにつき、入力不要）</t>
    <rPh sb="12" eb="13">
      <t>トウ</t>
    </rPh>
    <rPh sb="17" eb="19">
      <t>ヨウシキ</t>
    </rPh>
    <rPh sb="25" eb="27">
      <t>サンショウ</t>
    </rPh>
    <rPh sb="34" eb="36">
      <t>ニュウリョク</t>
    </rPh>
    <rPh sb="36" eb="38">
      <t>フヨウ</t>
    </rPh>
    <phoneticPr fontId="1"/>
  </si>
  <si>
    <t>※《基本設定》画面は、リストの下（AM91）にあります。</t>
    <rPh sb="2" eb="4">
      <t>キホン</t>
    </rPh>
    <rPh sb="4" eb="6">
      <t>セッテイ</t>
    </rPh>
    <rPh sb="7" eb="9">
      <t>ガメン</t>
    </rPh>
    <rPh sb="15" eb="16">
      <t>シタ</t>
    </rPh>
    <phoneticPr fontId="1"/>
  </si>
  <si>
    <t>☆様式 B 情報の入力で自動計算されます。</t>
    <rPh sb="1" eb="3">
      <t>ヨウシキ</t>
    </rPh>
    <phoneticPr fontId="4"/>
  </si>
  <si>
    <t>名</t>
    <rPh sb="0" eb="1">
      <t>メイ</t>
    </rPh>
    <phoneticPr fontId="21"/>
  </si>
  <si>
    <t>⇒</t>
    <phoneticPr fontId="21"/>
  </si>
  <si>
    <t>[32]</t>
    <phoneticPr fontId="21"/>
  </si>
  <si>
    <t>A[33]</t>
  </si>
  <si>
    <t>備考</t>
    <rPh sb="0" eb="2">
      <t>ビコウ</t>
    </rPh>
    <phoneticPr fontId="14"/>
  </si>
  <si>
    <t>※《基本設定》画面は、リストの下（AU30）にあります。</t>
    <rPh sb="2" eb="4">
      <t>キホン</t>
    </rPh>
    <rPh sb="4" eb="6">
      <t>セッテイ</t>
    </rPh>
    <rPh sb="7" eb="9">
      <t>ガメン</t>
    </rPh>
    <rPh sb="15" eb="16">
      <t>シタ</t>
    </rPh>
    <phoneticPr fontId="1"/>
  </si>
  <si>
    <t>☆通常の（予選を行わない）大会の場合は、日付0の欄に大会初日（１日大会の場合は大会当日）を入力。</t>
    <rPh sb="1" eb="3">
      <t>ツウジョウ</t>
    </rPh>
    <rPh sb="5" eb="7">
      <t>ヨセン</t>
    </rPh>
    <rPh sb="8" eb="9">
      <t>オコナ</t>
    </rPh>
    <rPh sb="13" eb="15">
      <t>タイカイ</t>
    </rPh>
    <rPh sb="16" eb="18">
      <t>バアイ</t>
    </rPh>
    <rPh sb="20" eb="22">
      <t>ヒヅケ</t>
    </rPh>
    <rPh sb="24" eb="25">
      <t>ラン</t>
    </rPh>
    <rPh sb="26" eb="28">
      <t>タイカイ</t>
    </rPh>
    <rPh sb="28" eb="30">
      <t>ショニチ</t>
    </rPh>
    <rPh sb="32" eb="33">
      <t>ニチ</t>
    </rPh>
    <rPh sb="33" eb="35">
      <t>タイカイ</t>
    </rPh>
    <rPh sb="36" eb="38">
      <t>バアイ</t>
    </rPh>
    <rPh sb="39" eb="41">
      <t>タイカイ</t>
    </rPh>
    <rPh sb="41" eb="43">
      <t>トウジツ</t>
    </rPh>
    <rPh sb="45" eb="47">
      <t>ニュウリョク</t>
    </rPh>
    <phoneticPr fontId="21"/>
  </si>
  <si>
    <t>A[21]</t>
    <phoneticPr fontId="14"/>
  </si>
  <si>
    <t>（１）エントリーに関するチーム情報を入力してください。</t>
    <rPh sb="9" eb="10">
      <t>カン</t>
    </rPh>
    <rPh sb="15" eb="17">
      <t>ジョウホウ</t>
    </rPh>
    <rPh sb="18" eb="20">
      <t>ニュウリョク</t>
    </rPh>
    <phoneticPr fontId="1"/>
  </si>
  <si>
    <t>☆○○○の部分に、「ﾊﾟｰﾃｨｰ参加」「ﾚﾝﾀﾙｷｬｯﾌﾟ」などのことばを補う。</t>
    <rPh sb="5" eb="7">
      <t>ブブン</t>
    </rPh>
    <rPh sb="16" eb="18">
      <t>サンカ</t>
    </rPh>
    <rPh sb="37" eb="38">
      <t>オギナ</t>
    </rPh>
    <phoneticPr fontId="21"/>
  </si>
  <si>
    <t>ﾚｽｷｭｰﾁｭｰﾌﾞﾚｽｷｭｰ</t>
    <phoneticPr fontId="1"/>
  </si>
  <si>
    <t>ﾎﾞｰﾄﾞﾘﾚｰ</t>
    <phoneticPr fontId="1"/>
  </si>
  <si>
    <t>ﾎﾞｰﾄﾞﾚｽｷｭｰ</t>
    <phoneticPr fontId="1"/>
  </si>
  <si>
    <t>【例１】男女別で行われる種目と、男女混合で行われる種目がある場合</t>
    <rPh sb="1" eb="2">
      <t>レイ</t>
    </rPh>
    <rPh sb="4" eb="6">
      <t>ダンジョ</t>
    </rPh>
    <rPh sb="6" eb="7">
      <t>ベツ</t>
    </rPh>
    <rPh sb="8" eb="9">
      <t>オコナ</t>
    </rPh>
    <rPh sb="12" eb="14">
      <t>シュモク</t>
    </rPh>
    <rPh sb="16" eb="18">
      <t>ダンジョ</t>
    </rPh>
    <rPh sb="18" eb="20">
      <t>コンゴウ</t>
    </rPh>
    <rPh sb="21" eb="22">
      <t>オコナ</t>
    </rPh>
    <rPh sb="25" eb="27">
      <t>シュモク</t>
    </rPh>
    <rPh sb="30" eb="32">
      <t>バアイ</t>
    </rPh>
    <phoneticPr fontId="1"/>
  </si>
  <si>
    <t>※男女区分とエントリー可能な種目が明確になるように、非該当セルを濃いグレーで塗りつぶす</t>
    <rPh sb="1" eb="3">
      <t>ダンジョ</t>
    </rPh>
    <rPh sb="3" eb="5">
      <t>クブン</t>
    </rPh>
    <rPh sb="11" eb="13">
      <t>カノウ</t>
    </rPh>
    <rPh sb="14" eb="16">
      <t>シュモク</t>
    </rPh>
    <rPh sb="17" eb="19">
      <t>メイカク</t>
    </rPh>
    <rPh sb="26" eb="27">
      <t>ヒ</t>
    </rPh>
    <rPh sb="27" eb="29">
      <t>ガイトウ</t>
    </rPh>
    <rPh sb="32" eb="33">
      <t>コ</t>
    </rPh>
    <rPh sb="38" eb="39">
      <t>ヌ</t>
    </rPh>
    <phoneticPr fontId="1"/>
  </si>
  <si>
    <t>種目ごとエントリー入力欄</t>
    <rPh sb="0" eb="2">
      <t>シュモク</t>
    </rPh>
    <rPh sb="9" eb="11">
      <t>ニュウリョク</t>
    </rPh>
    <rPh sb="11" eb="12">
      <t>ラン</t>
    </rPh>
    <phoneticPr fontId="1"/>
  </si>
  <si>
    <t>大門SLSC</t>
  </si>
  <si>
    <t>【例２】男女混合でエントリーする種目のみを設定する（男女別の欄を全く使わない）場合</t>
    <rPh sb="1" eb="2">
      <t>レイ</t>
    </rPh>
    <rPh sb="4" eb="6">
      <t>ダンジョ</t>
    </rPh>
    <rPh sb="6" eb="8">
      <t>コンゴウ</t>
    </rPh>
    <rPh sb="16" eb="18">
      <t>シュモク</t>
    </rPh>
    <rPh sb="21" eb="23">
      <t>セッテイ</t>
    </rPh>
    <rPh sb="26" eb="28">
      <t>ダンジョ</t>
    </rPh>
    <rPh sb="28" eb="29">
      <t>ベツ</t>
    </rPh>
    <rPh sb="30" eb="31">
      <t>ラン</t>
    </rPh>
    <rPh sb="32" eb="33">
      <t>マッタ</t>
    </rPh>
    <rPh sb="34" eb="35">
      <t>ツカ</t>
    </rPh>
    <phoneticPr fontId="1"/>
  </si>
  <si>
    <t>C-08～</t>
    <phoneticPr fontId="1"/>
  </si>
  <si>
    <t>ｵｰｼｬﾝ ﾏﾝ ﾘﾚｰ</t>
    <phoneticPr fontId="1"/>
  </si>
  <si>
    <t>ｵｰｼｬﾝ ｳｰﾏﾝ ﾘﾚｰ</t>
    <phoneticPr fontId="1"/>
  </si>
  <si>
    <t>チーム
番号</t>
    <rPh sb="4" eb="6">
      <t>バンゴウ</t>
    </rPh>
    <phoneticPr fontId="1"/>
  </si>
  <si>
    <t>ﾌﾘｶﾞﾅ・ｾｲ
(半角ｶﾀｶﾅ)</t>
    <phoneticPr fontId="2"/>
  </si>
  <si>
    <t>ﾌﾘｶﾞﾅ・ﾒｲ
(半角ｶﾀｶﾅ)</t>
    <phoneticPr fontId="2"/>
  </si>
  <si>
    <t>※項目欄「種目C-1」から「種目C-7」に、（原則）半角ｶﾀｶﾅで直接入力（使用しない欄は空白にする）</t>
    <rPh sb="1" eb="3">
      <t>コウモク</t>
    </rPh>
    <rPh sb="3" eb="4">
      <t>ラン</t>
    </rPh>
    <rPh sb="5" eb="7">
      <t>シュモク</t>
    </rPh>
    <rPh sb="14" eb="16">
      <t>シュモク</t>
    </rPh>
    <rPh sb="23" eb="25">
      <t>ゲンソク</t>
    </rPh>
    <rPh sb="26" eb="28">
      <t>ハンカク</t>
    </rPh>
    <rPh sb="33" eb="35">
      <t>チョクセツ</t>
    </rPh>
    <rPh sb="35" eb="37">
      <t>ニュウリョク</t>
    </rPh>
    <rPh sb="38" eb="40">
      <t>シヨウ</t>
    </rPh>
    <rPh sb="43" eb="44">
      <t>ラン</t>
    </rPh>
    <rPh sb="45" eb="47">
      <t>クウハク</t>
    </rPh>
    <phoneticPr fontId="1"/>
  </si>
  <si>
    <t>※項目欄「種目B2-1」から「種目B2-7」に、（原則）半角ｶﾀｶﾅで直接入力（使用しない欄は空白にする）</t>
    <rPh sb="1" eb="3">
      <t>コウモク</t>
    </rPh>
    <rPh sb="3" eb="4">
      <t>ラン</t>
    </rPh>
    <rPh sb="5" eb="7">
      <t>シュモク</t>
    </rPh>
    <rPh sb="15" eb="17">
      <t>シュモク</t>
    </rPh>
    <rPh sb="25" eb="27">
      <t>ゲンソク</t>
    </rPh>
    <rPh sb="28" eb="30">
      <t>ハンカク</t>
    </rPh>
    <rPh sb="35" eb="37">
      <t>チョクセツ</t>
    </rPh>
    <rPh sb="37" eb="39">
      <t>ニュウリョク</t>
    </rPh>
    <rPh sb="40" eb="42">
      <t>シヨウ</t>
    </rPh>
    <rPh sb="45" eb="46">
      <t>ラン</t>
    </rPh>
    <rPh sb="47" eb="49">
      <t>クウハク</t>
    </rPh>
    <phoneticPr fontId="1"/>
  </si>
  <si>
    <t>※項目欄「種目B1-1」から「種目B1-7」に、（原則）半角ｶﾀｶﾅで直接入力（使用しない欄は空白にする）</t>
    <rPh sb="1" eb="3">
      <t>コウモク</t>
    </rPh>
    <rPh sb="3" eb="4">
      <t>ラン</t>
    </rPh>
    <rPh sb="5" eb="7">
      <t>シュモク</t>
    </rPh>
    <rPh sb="15" eb="17">
      <t>シュモク</t>
    </rPh>
    <rPh sb="35" eb="37">
      <t>チョクセツ</t>
    </rPh>
    <rPh sb="37" eb="39">
      <t>ニュウリョク</t>
    </rPh>
    <rPh sb="40" eb="42">
      <t>シヨウ</t>
    </rPh>
    <rPh sb="45" eb="46">
      <t>ラン</t>
    </rPh>
    <rPh sb="47" eb="49">
      <t>クウハク</t>
    </rPh>
    <phoneticPr fontId="1"/>
  </si>
  <si>
    <t>※</t>
    <phoneticPr fontId="14"/>
  </si>
  <si>
    <t>(２)</t>
  </si>
  <si>
    <t>(３)</t>
  </si>
  <si>
    <t>参加種別・参加費</t>
    <rPh sb="0" eb="2">
      <t>サンカ</t>
    </rPh>
    <rPh sb="2" eb="4">
      <t>シュベツ</t>
    </rPh>
    <rPh sb="5" eb="8">
      <t>サンカヒ</t>
    </rPh>
    <phoneticPr fontId="21"/>
  </si>
  <si>
    <t>B2-13</t>
  </si>
  <si>
    <t>B2-15</t>
  </si>
  <si>
    <t>B2-19</t>
  </si>
  <si>
    <t>B2-20</t>
  </si>
  <si>
    <t>B2-21</t>
  </si>
  <si>
    <t>B2-33</t>
  </si>
  <si>
    <t>B2-01</t>
    <phoneticPr fontId="1"/>
  </si>
  <si>
    <t>B2-02</t>
    <phoneticPr fontId="1"/>
  </si>
  <si>
    <t>B2-03</t>
    <phoneticPr fontId="1"/>
  </si>
  <si>
    <t>B2-04</t>
    <phoneticPr fontId="1"/>
  </si>
  <si>
    <t>B2-05</t>
    <phoneticPr fontId="1"/>
  </si>
  <si>
    <t>B2-06</t>
    <phoneticPr fontId="1"/>
  </si>
  <si>
    <t>B2-08</t>
    <phoneticPr fontId="1"/>
  </si>
  <si>
    <t>B2-09</t>
    <phoneticPr fontId="1"/>
  </si>
  <si>
    <t>B2-10</t>
    <phoneticPr fontId="1"/>
  </si>
  <si>
    <t>B2-11</t>
    <phoneticPr fontId="1"/>
  </si>
  <si>
    <t>B2-12</t>
    <phoneticPr fontId="1"/>
  </si>
  <si>
    <t>B2-13</t>
    <phoneticPr fontId="1"/>
  </si>
  <si>
    <t>B2-26</t>
    <phoneticPr fontId="1"/>
  </si>
  <si>
    <t>B2-27</t>
    <phoneticPr fontId="1"/>
  </si>
  <si>
    <t>B2-28</t>
    <phoneticPr fontId="1"/>
  </si>
  <si>
    <t>B2-32</t>
    <phoneticPr fontId="1"/>
  </si>
  <si>
    <t>B2-33</t>
    <phoneticPr fontId="1"/>
  </si>
  <si>
    <t>B2-34</t>
    <phoneticPr fontId="1"/>
  </si>
  <si>
    <t>B2-35</t>
    <phoneticPr fontId="1"/>
  </si>
  <si>
    <t>B2-36</t>
    <phoneticPr fontId="1"/>
  </si>
  <si>
    <t>B2-37</t>
    <phoneticPr fontId="1"/>
  </si>
  <si>
    <t>B2-38</t>
    <phoneticPr fontId="1"/>
  </si>
  <si>
    <t>B2-39</t>
    <phoneticPr fontId="1"/>
  </si>
  <si>
    <t>B2-40</t>
    <phoneticPr fontId="1"/>
  </si>
  <si>
    <t>B2-41</t>
    <phoneticPr fontId="1"/>
  </si>
  <si>
    <t>B2-42</t>
    <phoneticPr fontId="1"/>
  </si>
  <si>
    <t>B2-43</t>
    <phoneticPr fontId="1"/>
  </si>
  <si>
    <t>B1-01</t>
    <phoneticPr fontId="1"/>
  </si>
  <si>
    <t>B1-02</t>
    <phoneticPr fontId="1"/>
  </si>
  <si>
    <t>B1-03</t>
    <phoneticPr fontId="1"/>
  </si>
  <si>
    <t>B1-04</t>
    <phoneticPr fontId="1"/>
  </si>
  <si>
    <t>B1-05</t>
    <phoneticPr fontId="1"/>
  </si>
  <si>
    <t>B1-06</t>
    <phoneticPr fontId="1"/>
  </si>
  <si>
    <t>B1-08</t>
    <phoneticPr fontId="1"/>
  </si>
  <si>
    <t>B1-09</t>
    <phoneticPr fontId="1"/>
  </si>
  <si>
    <t>B1-10</t>
    <phoneticPr fontId="1"/>
  </si>
  <si>
    <t>B1-11</t>
    <phoneticPr fontId="1"/>
  </si>
  <si>
    <t>B1-12</t>
    <phoneticPr fontId="1"/>
  </si>
  <si>
    <t>B1-26</t>
    <phoneticPr fontId="1"/>
  </si>
  <si>
    <t>B1-27</t>
    <phoneticPr fontId="1"/>
  </si>
  <si>
    <t>B1-28</t>
    <phoneticPr fontId="1"/>
  </si>
  <si>
    <t>B1-32</t>
    <phoneticPr fontId="1"/>
  </si>
  <si>
    <t>B1-34</t>
    <phoneticPr fontId="1"/>
  </si>
  <si>
    <t>B1-35</t>
    <phoneticPr fontId="1"/>
  </si>
  <si>
    <t>B1-36</t>
    <phoneticPr fontId="1"/>
  </si>
  <si>
    <t>B1-37</t>
    <phoneticPr fontId="1"/>
  </si>
  <si>
    <t>B1-38</t>
    <phoneticPr fontId="1"/>
  </si>
  <si>
    <t>B1-39</t>
    <phoneticPr fontId="1"/>
  </si>
  <si>
    <t>B1-40</t>
    <phoneticPr fontId="1"/>
  </si>
  <si>
    <t>B1-41</t>
    <phoneticPr fontId="1"/>
  </si>
  <si>
    <t>B1-42</t>
    <phoneticPr fontId="1"/>
  </si>
  <si>
    <t>B1-43</t>
    <phoneticPr fontId="1"/>
  </si>
  <si>
    <t>B1-44</t>
    <phoneticPr fontId="1"/>
  </si>
  <si>
    <t>B1-25～</t>
    <phoneticPr fontId="1"/>
  </si>
  <si>
    <t>B2-25～</t>
  </si>
  <si>
    <t xml:space="preserve"> 1人以上 ～  4人以下</t>
    <rPh sb="2" eb="3">
      <t>ニン</t>
    </rPh>
    <rPh sb="3" eb="5">
      <t>イジョウ</t>
    </rPh>
    <rPh sb="10" eb="11">
      <t>ニン</t>
    </rPh>
    <rPh sb="11" eb="13">
      <t>イカ</t>
    </rPh>
    <phoneticPr fontId="21"/>
  </si>
  <si>
    <t>　→「×義務なし」の場合は 0人 表示</t>
    <rPh sb="4" eb="6">
      <t>ギム</t>
    </rPh>
    <rPh sb="10" eb="12">
      <t>バアイ</t>
    </rPh>
    <rPh sb="15" eb="16">
      <t>ニン</t>
    </rPh>
    <rPh sb="17" eb="19">
      <t>ヒョウジ</t>
    </rPh>
    <phoneticPr fontId="21"/>
  </si>
  <si>
    <t>項目名１：</t>
    <rPh sb="0" eb="2">
      <t>コウモク</t>
    </rPh>
    <rPh sb="2" eb="3">
      <t>メイ</t>
    </rPh>
    <phoneticPr fontId="21"/>
  </si>
  <si>
    <t>単位１：</t>
    <rPh sb="0" eb="2">
      <t>タンイ</t>
    </rPh>
    <phoneticPr fontId="21"/>
  </si>
  <si>
    <t>項目名２：</t>
    <rPh sb="0" eb="2">
      <t>コウモク</t>
    </rPh>
    <rPh sb="2" eb="3">
      <t>メイ</t>
    </rPh>
    <phoneticPr fontId="21"/>
  </si>
  <si>
    <t>単位２：</t>
    <rPh sb="0" eb="2">
      <t>タンイ</t>
    </rPh>
    <phoneticPr fontId="21"/>
  </si>
  <si>
    <t>☆△△△の部分に、「ﾊﾟｰﾃｨｰ参加」「ﾚﾝﾀﾙｷｬｯﾌﾟ」などのことばを補う。</t>
    <rPh sb="5" eb="7">
      <t>ブブン</t>
    </rPh>
    <rPh sb="16" eb="18">
      <t>サンカ</t>
    </rPh>
    <rPh sb="37" eb="38">
      <t>オギナ</t>
    </rPh>
    <phoneticPr fontId="21"/>
  </si>
  <si>
    <t>B1-45</t>
    <phoneticPr fontId="1"/>
  </si>
  <si>
    <t>B2-44</t>
    <phoneticPr fontId="1"/>
  </si>
  <si>
    <t>JLA会費納入金額（通常は、様式 B-1 からの参照データにつき、入力不要）</t>
    <rPh sb="3" eb="5">
      <t>カイヒ</t>
    </rPh>
    <rPh sb="5" eb="7">
      <t>ノウニュウ</t>
    </rPh>
    <rPh sb="7" eb="9">
      <t>キンガク</t>
    </rPh>
    <rPh sb="10" eb="12">
      <t>ツウジョウ</t>
    </rPh>
    <rPh sb="14" eb="16">
      <t>ヨウシキ</t>
    </rPh>
    <rPh sb="24" eb="26">
      <t>サンショウ</t>
    </rPh>
    <rPh sb="33" eb="35">
      <t>ニュウリョク</t>
    </rPh>
    <rPh sb="35" eb="37">
      <t>フヨウ</t>
    </rPh>
    <phoneticPr fontId="1"/>
  </si>
  <si>
    <t>参加種別（通常は、様式 A からの参照データにつき、入力不要）</t>
    <rPh sb="0" eb="2">
      <t>サンカ</t>
    </rPh>
    <rPh sb="2" eb="4">
      <t>シュベツ</t>
    </rPh>
    <rPh sb="5" eb="7">
      <t>ツウジョウ</t>
    </rPh>
    <rPh sb="9" eb="11">
      <t>ヨウシキ</t>
    </rPh>
    <rPh sb="26" eb="28">
      <t>ニュウリョク</t>
    </rPh>
    <phoneticPr fontId="1"/>
  </si>
  <si>
    <t>ラッシュガード・Ｔシャツ等サイズ（通常は、様式 A からの参照データにつき、入力不要）</t>
    <rPh sb="12" eb="13">
      <t>トウ</t>
    </rPh>
    <rPh sb="17" eb="19">
      <t>ツウジョウ</t>
    </rPh>
    <rPh sb="21" eb="23">
      <t>ヨウシキ</t>
    </rPh>
    <rPh sb="29" eb="31">
      <t>サンショウ</t>
    </rPh>
    <rPh sb="38" eb="40">
      <t>ニュウリョク</t>
    </rPh>
    <rPh sb="40" eb="42">
      <t>フヨウ</t>
    </rPh>
    <phoneticPr fontId="1"/>
  </si>
  <si>
    <t>↓</t>
    <phoneticPr fontId="1"/>
  </si>
  <si>
    <t>※《基本設定》画面は、リストの下（R12）にあります。</t>
    <rPh sb="2" eb="4">
      <t>キホン</t>
    </rPh>
    <rPh sb="4" eb="6">
      <t>セッテイ</t>
    </rPh>
    <rPh sb="7" eb="9">
      <t>ガメン</t>
    </rPh>
    <rPh sb="15" eb="16">
      <t>シタ</t>
    </rPh>
    <phoneticPr fontId="1"/>
  </si>
  <si>
    <t>☆◇◇◇の部分に、「ラッシュガード」「大会記念Ｔシャツ」などのことばを補う。</t>
    <rPh sb="5" eb="7">
      <t>ブブン</t>
    </rPh>
    <rPh sb="19" eb="21">
      <t>タイカイ</t>
    </rPh>
    <rPh sb="21" eb="23">
      <t>キネン</t>
    </rPh>
    <rPh sb="35" eb="36">
      <t>オギナ</t>
    </rPh>
    <phoneticPr fontId="21"/>
  </si>
  <si>
    <t>氏名ﾌﾘｶﾞﾅ
(ｾｲﾒｲ別)</t>
    <rPh sb="0" eb="2">
      <t>シメイ</t>
    </rPh>
    <rPh sb="13" eb="14">
      <t>ベツ</t>
    </rPh>
    <phoneticPr fontId="4"/>
  </si>
  <si>
    <t>種目ごとエントリー　種目名</t>
    <rPh sb="0" eb="2">
      <t>シュモク</t>
    </rPh>
    <rPh sb="10" eb="12">
      <t>シュモク</t>
    </rPh>
    <rPh sb="12" eb="13">
      <t>メイ</t>
    </rPh>
    <phoneticPr fontId="1"/>
  </si>
  <si>
    <t>様式 A-1 （チーム情報）</t>
    <rPh sb="0" eb="2">
      <t>ヨウシキ</t>
    </rPh>
    <rPh sb="11" eb="13">
      <t>ジョウホウ</t>
    </rPh>
    <phoneticPr fontId="1"/>
  </si>
  <si>
    <t>氏名漢字
(姓名別)</t>
    <rPh sb="2" eb="4">
      <t>カンジ</t>
    </rPh>
    <rPh sb="6" eb="8">
      <t>セイメイ</t>
    </rPh>
    <rPh sb="8" eb="9">
      <t>ベツ</t>
    </rPh>
    <phoneticPr fontId="1"/>
  </si>
  <si>
    <t>チーム
番号</t>
    <rPh sb="4" eb="6">
      <t>バンゴウ</t>
    </rPh>
    <phoneticPr fontId="14"/>
  </si>
  <si>
    <t>様式 B-2（個人種目・女子）</t>
    <rPh sb="0" eb="2">
      <t>ヨウシキ</t>
    </rPh>
    <rPh sb="7" eb="9">
      <t>コジン</t>
    </rPh>
    <rPh sb="9" eb="11">
      <t>シュモク</t>
    </rPh>
    <rPh sb="12" eb="14">
      <t>ジョシ</t>
    </rPh>
    <phoneticPr fontId="2"/>
  </si>
  <si>
    <t>様式 B-1（個人種目・男子）</t>
    <rPh sb="0" eb="2">
      <t>ヨウシキ</t>
    </rPh>
    <rPh sb="7" eb="9">
      <t>コジン</t>
    </rPh>
    <rPh sb="9" eb="11">
      <t>シュモク</t>
    </rPh>
    <rPh sb="12" eb="14">
      <t>ダンシ</t>
    </rPh>
    <phoneticPr fontId="2"/>
  </si>
  <si>
    <t>様式 C-1（チーム・特別種目）</t>
    <rPh sb="0" eb="2">
      <t>ヨウシキ</t>
    </rPh>
    <rPh sb="11" eb="13">
      <t>トクベツ</t>
    </rPh>
    <phoneticPr fontId="12"/>
  </si>
  <si>
    <t>WA1-01</t>
    <phoneticPr fontId="14"/>
  </si>
  <si>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</si>
  <si>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</si>
  <si>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</si>
  <si>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</si>
  <si>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</si>
  <si>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</si>
  <si>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</si>
  <si>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</si>
  <si>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</si>
  <si>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</si>
  <si>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</si>
  <si>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</si>
  <si>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</si>
  <si>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</si>
  <si>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</si>
  <si>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</si>
  <si>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</si>
  <si>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</si>
  <si>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</si>
  <si>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</si>
  <si>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</si>
  <si>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</si>
  <si>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WA1-30</t>
  </si>
  <si>
    <t>WA1-31</t>
  </si>
  <si>
    <t>WA1-34</t>
  </si>
  <si>
    <t>WA1-35</t>
  </si>
  <si>
    <t>WA1-36</t>
  </si>
  <si>
    <t>WA1-37</t>
  </si>
  <si>
    <t>WA1-38</t>
  </si>
  <si>
    <t>WA1-39</t>
  </si>
  <si>
    <t>WA1-40</t>
  </si>
  <si>
    <t>WA1-41</t>
  </si>
  <si>
    <t>WA1-42</t>
  </si>
  <si>
    <t>WA1-43</t>
  </si>
  <si>
    <t>WA1-44</t>
  </si>
  <si>
    <t>WA1-45</t>
  </si>
  <si>
    <t>WA1-46</t>
  </si>
  <si>
    <t>WA1-47</t>
  </si>
  <si>
    <t>WA1-48</t>
  </si>
  <si>
    <t>WA1-49</t>
  </si>
  <si>
    <t>WA1-50</t>
  </si>
  <si>
    <t>WA1-51</t>
  </si>
  <si>
    <t>WA1-54</t>
  </si>
  <si>
    <t>WA1-55</t>
  </si>
  <si>
    <t>WA1-56</t>
  </si>
  <si>
    <t>WA1-57</t>
  </si>
  <si>
    <t>WA1-58</t>
  </si>
  <si>
    <t>WA1-59</t>
  </si>
  <si>
    <t>WA1-60</t>
  </si>
  <si>
    <t>WA1-62</t>
  </si>
  <si>
    <t>WA1-63</t>
  </si>
  <si>
    <t>WA1-64</t>
  </si>
  <si>
    <t>WA1-65</t>
  </si>
  <si>
    <t>WA1-66</t>
  </si>
  <si>
    <t>WA1-67</t>
  </si>
  <si>
    <t>WA1-69</t>
  </si>
  <si>
    <t>WA1-70</t>
  </si>
  <si>
    <t>WA1-71</t>
  </si>
  <si>
    <t>WA1-72</t>
  </si>
  <si>
    <t>WA1-76</t>
  </si>
  <si>
    <t>WA1-77</t>
  </si>
  <si>
    <t>WA1-78</t>
  </si>
  <si>
    <t>WA1-79</t>
  </si>
  <si>
    <t>C-1</t>
    <phoneticPr fontId="1"/>
  </si>
  <si>
    <t>A-1</t>
    <phoneticPr fontId="21"/>
  </si>
  <si>
    <t>年齢区分</t>
    <rPh sb="0" eb="2">
      <t>ネンレイ</t>
    </rPh>
    <rPh sb="2" eb="4">
      <t>クブン</t>
    </rPh>
    <phoneticPr fontId="1"/>
  </si>
  <si>
    <t>年齢区分（通常は、様式 B-1 からの参照データにつき、入力不要）</t>
    <rPh sb="0" eb="2">
      <t>ネンレイ</t>
    </rPh>
    <rPh sb="2" eb="4">
      <t>クブン</t>
    </rPh>
    <rPh sb="5" eb="7">
      <t>ツウジョウ</t>
    </rPh>
    <phoneticPr fontId="1"/>
  </si>
  <si>
    <t>様式C-1_No.1（男子）→</t>
    <rPh sb="0" eb="2">
      <t>ヨウシキ</t>
    </rPh>
    <rPh sb="11" eb="13">
      <t>ダンシ</t>
    </rPh>
    <phoneticPr fontId="14"/>
  </si>
  <si>
    <t>様式C-1_No.2（女子）→</t>
    <rPh sb="0" eb="2">
      <t>ヨウシキ</t>
    </rPh>
    <rPh sb="11" eb="13">
      <t>ジョシ</t>
    </rPh>
    <phoneticPr fontId="14"/>
  </si>
  <si>
    <t>C1-01</t>
    <phoneticPr fontId="1"/>
  </si>
  <si>
    <t>C1-02</t>
    <phoneticPr fontId="1"/>
  </si>
  <si>
    <t>C1-05</t>
    <phoneticPr fontId="1"/>
  </si>
  <si>
    <t>C1-06</t>
    <phoneticPr fontId="1"/>
  </si>
  <si>
    <t>C1-07</t>
    <phoneticPr fontId="1"/>
  </si>
  <si>
    <t>C1-08</t>
    <phoneticPr fontId="1"/>
  </si>
  <si>
    <t>C1-09</t>
    <phoneticPr fontId="1"/>
  </si>
  <si>
    <t>C1-19</t>
    <phoneticPr fontId="1"/>
  </si>
  <si>
    <t>C1-09</t>
    <phoneticPr fontId="14"/>
  </si>
  <si>
    <t>C1-10</t>
  </si>
  <si>
    <t>C1-11</t>
  </si>
  <si>
    <t>C1-12</t>
  </si>
  <si>
    <t>○義務あり</t>
  </si>
  <si>
    <t>（↑漢字・姓）</t>
    <rPh sb="2" eb="4">
      <t>カンジ</t>
    </rPh>
    <rPh sb="5" eb="6">
      <t>セイ</t>
    </rPh>
    <phoneticPr fontId="21"/>
  </si>
  <si>
    <t>（↑漢字・名）</t>
    <rPh sb="2" eb="4">
      <t>カンジ</t>
    </rPh>
    <rPh sb="5" eb="6">
      <t>メイ</t>
    </rPh>
    <phoneticPr fontId="21"/>
  </si>
  <si>
    <t>☆予選会を実施しない大会では、下の設定セル内（名称・略称）データを削除。</t>
    <rPh sb="1" eb="4">
      <t>ヨセンカイ</t>
    </rPh>
    <rPh sb="5" eb="7">
      <t>ジッシ</t>
    </rPh>
    <rPh sb="10" eb="12">
      <t>タイカイ</t>
    </rPh>
    <rPh sb="15" eb="16">
      <t>シタ</t>
    </rPh>
    <rPh sb="17" eb="19">
      <t>セッテイ</t>
    </rPh>
    <rPh sb="21" eb="22">
      <t>ナイ</t>
    </rPh>
    <rPh sb="23" eb="25">
      <t>メイショウ</t>
    </rPh>
    <rPh sb="26" eb="28">
      <t>リャクショウ</t>
    </rPh>
    <rPh sb="33" eb="35">
      <t>サクジョ</t>
    </rPh>
    <phoneticPr fontId="21"/>
  </si>
  <si>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</si>
  <si>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</si>
  <si>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</si>
  <si>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</si>
  <si>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</si>
  <si>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</si>
  <si>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</si>
  <si>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</si>
  <si>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</si>
  <si>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</si>
  <si>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</si>
  <si>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</si>
  <si>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</si>
  <si>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</si>
  <si>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</si>
  <si>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</si>
  <si>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</si>
  <si>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</si>
  <si>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</si>
  <si>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</si>
  <si>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</si>
  <si>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</si>
  <si>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</si>
  <si>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</si>
  <si>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</si>
  <si>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</si>
  <si>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</si>
  <si>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</si>
  <si>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</si>
  <si>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</si>
  <si>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</si>
  <si>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</si>
  <si>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</si>
  <si>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</si>
  <si>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</si>
  <si>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</si>
  <si>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</si>
  <si>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</si>
  <si>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</si>
  <si>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</si>
  <si>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</si>
  <si>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</si>
  <si>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</si>
  <si>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</si>
  <si>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</si>
  <si>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</si>
  <si>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</si>
  <si>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</si>
  <si>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</si>
  <si>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</si>
  <si>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</si>
  <si>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</si>
  <si>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</si>
  <si>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</si>
  <si>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</si>
  <si>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</si>
  <si>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</si>
  <si>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</si>
  <si>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</si>
  <si>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</si>
  <si>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</si>
  <si>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</si>
  <si>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</si>
  <si>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</si>
  <si>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</si>
  <si>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</si>
  <si>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</si>
  <si>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</si>
  <si>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</si>
  <si>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</si>
  <si>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</si>
  <si>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</si>
  <si>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</si>
  <si>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</si>
  <si>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</si>
  <si>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</si>
  <si>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</si>
  <si>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</si>
  <si>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</si>
  <si>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</si>
  <si>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中学生</t>
    <rPh sb="0" eb="3">
      <t>チュウガクセイ</t>
    </rPh>
    <phoneticPr fontId="21"/>
  </si>
  <si>
    <t>8.</t>
    <phoneticPr fontId="1"/>
  </si>
  <si>
    <t>種目数</t>
    <rPh sb="0" eb="2">
      <t>シュモク</t>
    </rPh>
    <rPh sb="2" eb="3">
      <t>スウ</t>
    </rPh>
    <phoneticPr fontId="1"/>
  </si>
  <si>
    <t>種目</t>
    <rPh sb="0" eb="2">
      <t>シュモク</t>
    </rPh>
    <phoneticPr fontId="21"/>
  </si>
  <si>
    <r>
      <t>様式 D（同意書）は、チーム代表者が</t>
    </r>
    <r>
      <rPr>
        <b/>
        <u/>
        <sz val="12"/>
        <color indexed="10"/>
        <rFont val="ＭＳ ゴシック"/>
        <family val="3"/>
        <charset val="128"/>
      </rPr>
      <t>手書きで提出</t>
    </r>
    <r>
      <rPr>
        <sz val="12"/>
        <color indexed="8"/>
        <rFont val="ＭＳ ゴシック"/>
        <family val="3"/>
        <charset val="128"/>
      </rPr>
      <t>していただく書類です。</t>
    </r>
    <rPh sb="0" eb="2">
      <t>ヨウシキ</t>
    </rPh>
    <rPh sb="14" eb="17">
      <t>ダイヒョウシャ</t>
    </rPh>
    <rPh sb="18" eb="20">
      <t>テガ</t>
    </rPh>
    <rPh sb="22" eb="24">
      <t>テイシュツ</t>
    </rPh>
    <phoneticPr fontId="1"/>
  </si>
  <si>
    <t>上記の各事項を当チームの登録競技者は確認・同意した上で、競技者として登録・参加することを認めます。</t>
    <rPh sb="7" eb="8">
      <t>トウ</t>
    </rPh>
    <rPh sb="12" eb="14">
      <t>トウロク</t>
    </rPh>
    <rPh sb="14" eb="17">
      <t>キョウギシャ</t>
    </rPh>
    <rPh sb="18" eb="20">
      <t>カクニン</t>
    </rPh>
    <rPh sb="21" eb="23">
      <t>ドウイ</t>
    </rPh>
    <rPh sb="28" eb="31">
      <t>キョウギシャ</t>
    </rPh>
    <rPh sb="34" eb="36">
      <t>トウロク</t>
    </rPh>
    <rPh sb="37" eb="39">
      <t>サンカ</t>
    </rPh>
    <rPh sb="44" eb="45">
      <t>ミト</t>
    </rPh>
    <phoneticPr fontId="1"/>
  </si>
  <si>
    <t>（チーム代表者本人による署名・捺印のみ有効）</t>
    <rPh sb="4" eb="6">
      <t>ダイヒョウ</t>
    </rPh>
    <rPh sb="6" eb="7">
      <t>シャ</t>
    </rPh>
    <rPh sb="7" eb="9">
      <t>ホンニン</t>
    </rPh>
    <rPh sb="12" eb="14">
      <t>ショメイ</t>
    </rPh>
    <rPh sb="15" eb="17">
      <t>ナツイン</t>
    </rPh>
    <rPh sb="19" eb="21">
      <t>ユウコウ</t>
    </rPh>
    <phoneticPr fontId="1"/>
  </si>
  <si>
    <t>(１)</t>
    <phoneticPr fontId="1"/>
  </si>
  <si>
    <t>このシートを、「Ａ４版」で、１枚分印刷する（この説明文は印刷されません）。</t>
    <rPh sb="10" eb="11">
      <t>バン</t>
    </rPh>
    <rPh sb="15" eb="16">
      <t>マイ</t>
    </rPh>
    <rPh sb="24" eb="27">
      <t>セツメイブン</t>
    </rPh>
    <rPh sb="28" eb="30">
      <t>インサツ</t>
    </rPh>
    <phoneticPr fontId="1"/>
  </si>
  <si>
    <r>
      <t>チーム代表者に、</t>
    </r>
    <r>
      <rPr>
        <b/>
        <sz val="12"/>
        <color indexed="10"/>
        <rFont val="ＭＳ ゴシック"/>
        <family val="3"/>
        <charset val="128"/>
      </rPr>
      <t>「必要事項の記入」・「本人署名・押印」</t>
    </r>
    <r>
      <rPr>
        <sz val="12"/>
        <color indexed="8"/>
        <rFont val="ＭＳ ゴシック"/>
        <family val="3"/>
        <charset val="128"/>
      </rPr>
      <t>を依頼する。</t>
    </r>
    <rPh sb="3" eb="6">
      <t>ダイヒョウシャ</t>
    </rPh>
    <rPh sb="9" eb="11">
      <t>ヒツヨウ</t>
    </rPh>
    <rPh sb="11" eb="13">
      <t>ジコウ</t>
    </rPh>
    <rPh sb="14" eb="16">
      <t>キニュウ</t>
    </rPh>
    <rPh sb="19" eb="21">
      <t>ホンニン</t>
    </rPh>
    <rPh sb="21" eb="23">
      <t>ショメイ</t>
    </rPh>
    <rPh sb="24" eb="26">
      <t>オウイン</t>
    </rPh>
    <phoneticPr fontId="1"/>
  </si>
  <si>
    <t>申込締切までに郵送する。</t>
    <rPh sb="0" eb="2">
      <t>モウシコ</t>
    </rPh>
    <rPh sb="2" eb="4">
      <t>シメキリ</t>
    </rPh>
    <rPh sb="7" eb="9">
      <t>ユウソウ</t>
    </rPh>
    <phoneticPr fontId="1"/>
  </si>
  <si>
    <t>愛知ライフセービングクラブ</t>
  </si>
  <si>
    <t>秋田ライフセービングクラブ</t>
  </si>
  <si>
    <t>熱川ライフセービングクラブ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</si>
  <si>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</si>
  <si>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</si>
  <si>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</si>
  <si>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</si>
  <si>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</si>
  <si>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</si>
  <si>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</si>
  <si>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</si>
  <si>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</si>
  <si>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</si>
  <si>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</si>
  <si>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</si>
  <si>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</si>
  <si>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</si>
  <si>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</si>
  <si>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</si>
  <si>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</si>
  <si>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</si>
  <si>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KITAJIMAQUATICS</t>
  </si>
  <si>
    <t>キララライフセービングクラブ</t>
  </si>
  <si>
    <t>気仙沼ライフセービングクラブ</t>
  </si>
  <si>
    <t>神津島ライフセービングクラブ</t>
  </si>
  <si>
    <t>神戸ライフセービングクラブ</t>
  </si>
  <si>
    <t>SURF90鎌倉ライフセービングクラブ</t>
  </si>
  <si>
    <t>SURF90茅ヶ崎ライフセービングクラブ</t>
  </si>
  <si>
    <t>相良サーフライフセービングクラブ</t>
  </si>
  <si>
    <t>佐渡ライフセービングクラブ</t>
  </si>
  <si>
    <t>三多摩ライフセービングクラブ</t>
  </si>
  <si>
    <t>式根島ライフセービングクラブ</t>
  </si>
  <si>
    <t>下田ライフセービングクラブ</t>
  </si>
  <si>
    <t>十文字高等学校ライフセービングクラブ</t>
  </si>
  <si>
    <t>昭和第一学園高等学校ライフセービングクラブ</t>
  </si>
  <si>
    <t>白浜ライフセービングクラブ</t>
  </si>
  <si>
    <t>逗子サーフライフセービングクラブ</t>
  </si>
  <si>
    <t>成城学園ライフセービングクラブ</t>
  </si>
  <si>
    <t>世田谷スイミングアカデミー</t>
  </si>
  <si>
    <t>館山サーフライフセービングクラブ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</si>
  <si>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</si>
  <si>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</si>
  <si>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</si>
  <si>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</si>
  <si>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</si>
  <si>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</si>
  <si>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</si>
  <si>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</si>
  <si>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</si>
  <si>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</si>
  <si>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</si>
  <si>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二宮ライフセービングクラブ</t>
  </si>
  <si>
    <t>沼津ライフセービングクラブ</t>
  </si>
  <si>
    <t>波崎サーフライフセービングクラブ</t>
  </si>
  <si>
    <t>バディ冒険団</t>
  </si>
  <si>
    <t>浜田ライフセービングクラブ</t>
  </si>
  <si>
    <t>葉山ライフセービングクラブ</t>
  </si>
  <si>
    <t>日向ライフセービングクラブ</t>
  </si>
  <si>
    <t>ふくつライフセービングクラブ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</si>
  <si>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</si>
  <si>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</si>
  <si>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</si>
  <si>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</si>
  <si>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</si>
  <si>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</si>
  <si>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</si>
  <si>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</si>
  <si>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</si>
  <si>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山口ライフセービングクラブ</t>
  </si>
  <si>
    <t>湯河原ライフセービングクラブ</t>
  </si>
  <si>
    <t>横浜海の公園ライフセービングクラブ</t>
  </si>
  <si>
    <t>若狭和田ライフセービングクラブ</t>
  </si>
  <si>
    <t>和田浦ライフセービングクラブ</t>
  </si>
  <si>
    <t>愛知LSC</t>
  </si>
  <si>
    <t>秋田LSC</t>
  </si>
  <si>
    <t>熱川LSC</t>
  </si>
  <si>
    <t>飯岡LSC</t>
  </si>
  <si>
    <t>今井浜SLSC</t>
  </si>
  <si>
    <t>岩井LSC</t>
  </si>
  <si>
    <t>岩美LSC</t>
  </si>
  <si>
    <t>大洗SLSC</t>
  </si>
  <si>
    <t>大磯LSC</t>
  </si>
  <si>
    <t>大阪LSC</t>
  </si>
  <si>
    <t>大竹SLSC</t>
  </si>
  <si>
    <t>岡山LSC</t>
  </si>
  <si>
    <t>小樽LSC</t>
  </si>
  <si>
    <t>御宿LSC</t>
  </si>
  <si>
    <t>かごしま磯LSC</t>
  </si>
  <si>
    <t>鹿嶋LGT</t>
  </si>
  <si>
    <t>柏崎LSC</t>
  </si>
  <si>
    <t>勝浦LSC</t>
  </si>
  <si>
    <t>釜石LSC</t>
  </si>
  <si>
    <t>鎌倉LG</t>
  </si>
  <si>
    <t>鴨川LSC</t>
  </si>
  <si>
    <t>キララLSC</t>
  </si>
  <si>
    <t>気仙沼LSC</t>
  </si>
  <si>
    <t>神津島LSC</t>
  </si>
  <si>
    <t>神戸LSC</t>
  </si>
  <si>
    <t>SURF90鎌倉LSC</t>
  </si>
  <si>
    <t>SURF90茅ヶ崎LSC</t>
  </si>
  <si>
    <t>相良SLSC</t>
  </si>
  <si>
    <t>佐渡LSC</t>
  </si>
  <si>
    <t>三多摩LSC</t>
  </si>
  <si>
    <t>式根島LSC</t>
  </si>
  <si>
    <t>下田LSC</t>
  </si>
  <si>
    <t>十文字高等学校LSC</t>
  </si>
  <si>
    <t>昭和第一学園高等学校LSC</t>
  </si>
  <si>
    <t>白浜LSC</t>
  </si>
  <si>
    <t>逗子SLSC</t>
  </si>
  <si>
    <t>成城学園LSC</t>
  </si>
  <si>
    <t>世田谷SA</t>
  </si>
  <si>
    <t>館山SLSC</t>
  </si>
  <si>
    <t>茅ヶ崎SLSC</t>
  </si>
  <si>
    <t>北谷公園サンセットビーチLSC</t>
  </si>
  <si>
    <t>銚子LC</t>
  </si>
  <si>
    <t>つがるLSC</t>
  </si>
  <si>
    <t>辻堂LC　</t>
  </si>
  <si>
    <t>土肥LSC</t>
  </si>
  <si>
    <t>東京消防庁LSC</t>
  </si>
  <si>
    <t>徳島LSC</t>
  </si>
  <si>
    <t>今帰仁LSC</t>
  </si>
  <si>
    <t>新潟青山LSC</t>
  </si>
  <si>
    <t>新島LSC</t>
  </si>
  <si>
    <t>二宮LSC</t>
  </si>
  <si>
    <t>沼津LSC</t>
  </si>
  <si>
    <t>波崎SLSC</t>
  </si>
  <si>
    <t>浜田LSC</t>
  </si>
  <si>
    <t>葉山LSC</t>
  </si>
  <si>
    <t>日向LSC</t>
  </si>
  <si>
    <t>ふくつLSC</t>
  </si>
  <si>
    <t>万座LGT</t>
  </si>
  <si>
    <t>三浦海岸SLSC</t>
  </si>
  <si>
    <t>御浜LSC</t>
  </si>
  <si>
    <t>三宅島LSC</t>
  </si>
  <si>
    <t>宮崎LSC</t>
  </si>
  <si>
    <t>宗像LSC</t>
  </si>
  <si>
    <t>用宗LSC</t>
  </si>
  <si>
    <t>盛岡LSC</t>
  </si>
  <si>
    <t>屋久島LSC</t>
  </si>
  <si>
    <t>山口LSC</t>
  </si>
  <si>
    <t>湯河原LSC</t>
  </si>
  <si>
    <t>横浜海の公園LSC</t>
  </si>
  <si>
    <t>若狭和田LSC</t>
  </si>
  <si>
    <t>和田浦LSC</t>
  </si>
  <si>
    <t>S</t>
  </si>
  <si>
    <t>（２）確認用（入力不要）</t>
    <rPh sb="3" eb="6">
      <t>カクニンヨウ</t>
    </rPh>
    <rPh sb="7" eb="9">
      <t>ニュウリョク</t>
    </rPh>
    <rPh sb="9" eb="11">
      <t>フヨウ</t>
    </rPh>
    <phoneticPr fontId="4"/>
  </si>
  <si>
    <t>高校生</t>
    <rPh sb="0" eb="3">
      <t>コウコウセイ</t>
    </rPh>
    <phoneticPr fontId="21"/>
  </si>
  <si>
    <t>追加個人種目</t>
    <rPh sb="0" eb="2">
      <t>ツイカ</t>
    </rPh>
    <rPh sb="2" eb="4">
      <t>コジン</t>
    </rPh>
    <rPh sb="4" eb="6">
      <t>シュモク</t>
    </rPh>
    <phoneticPr fontId="21"/>
  </si>
  <si>
    <t xml:space="preserve"> 5人以上 ～ 10人以下</t>
    <rPh sb="2" eb="3">
      <t>ニン</t>
    </rPh>
    <rPh sb="3" eb="5">
      <t>イジョウ</t>
    </rPh>
    <rPh sb="10" eb="11">
      <t>ニン</t>
    </rPh>
    <rPh sb="11" eb="13">
      <t>イカ</t>
    </rPh>
    <phoneticPr fontId="21"/>
  </si>
  <si>
    <t>11人以上 ～ 20人以下</t>
    <rPh sb="2" eb="3">
      <t>ニン</t>
    </rPh>
    <rPh sb="3" eb="5">
      <t>イジョウ</t>
    </rPh>
    <rPh sb="10" eb="11">
      <t>ニン</t>
    </rPh>
    <rPh sb="11" eb="13">
      <t>イカ</t>
    </rPh>
    <phoneticPr fontId="21"/>
  </si>
  <si>
    <t>３人</t>
    <rPh sb="1" eb="2">
      <t>ニン</t>
    </rPh>
    <phoneticPr fontId="21"/>
  </si>
  <si>
    <t>21人以上 ～ 40人以下</t>
    <rPh sb="2" eb="3">
      <t>ニン</t>
    </rPh>
    <rPh sb="3" eb="5">
      <t>イジョウ</t>
    </rPh>
    <rPh sb="10" eb="11">
      <t>ニン</t>
    </rPh>
    <rPh sb="11" eb="13">
      <t>イカ</t>
    </rPh>
    <phoneticPr fontId="21"/>
  </si>
  <si>
    <t>41人以上 ～</t>
    <rPh sb="2" eb="3">
      <t>ニン</t>
    </rPh>
    <rPh sb="3" eb="5">
      <t>イジョウ</t>
    </rPh>
    <phoneticPr fontId="21"/>
  </si>
  <si>
    <t>４人</t>
    <rPh sb="1" eb="2">
      <t>ニン</t>
    </rPh>
    <phoneticPr fontId="21"/>
  </si>
  <si>
    <t>高校生</t>
    <rPh sb="0" eb="3">
      <t>コウコウセイ</t>
    </rPh>
    <phoneticPr fontId="1"/>
  </si>
  <si>
    <t>8.</t>
  </si>
  <si>
    <t>選出テクニカルオフィシャル</t>
    <rPh sb="0" eb="2">
      <t>センシュツ</t>
    </rPh>
    <phoneticPr fontId="21"/>
  </si>
  <si>
    <t>安芸LSC</t>
  </si>
  <si>
    <t>熱海LSC</t>
  </si>
  <si>
    <t>奄美LSC</t>
  </si>
  <si>
    <t>皆生LSC</t>
  </si>
  <si>
    <t>関門LSC</t>
  </si>
  <si>
    <t>九十九里LSC</t>
  </si>
  <si>
    <t>コバルトブルー下関LSC</t>
  </si>
  <si>
    <t>SURF90藤沢LSC</t>
  </si>
  <si>
    <t>札幌LSC</t>
  </si>
  <si>
    <t>座間味LSC</t>
  </si>
  <si>
    <t>静波LSC</t>
  </si>
  <si>
    <t>湘南ひらつかLSC</t>
  </si>
  <si>
    <t>新宮LSC</t>
  </si>
  <si>
    <t>淡輪LSC</t>
  </si>
  <si>
    <t>西伊豆・松崎LSC</t>
  </si>
  <si>
    <t>西浜SLSC</t>
  </si>
  <si>
    <t>日体大荏原高等学校LSC</t>
  </si>
  <si>
    <t>萩SLSC</t>
  </si>
  <si>
    <t>浜松LSC</t>
  </si>
  <si>
    <t>福岡LSC</t>
  </si>
  <si>
    <t>富土LSC</t>
  </si>
  <si>
    <t>山形LSC</t>
  </si>
  <si>
    <t>吉母アクアLSC</t>
  </si>
  <si>
    <t>琉球LSC</t>
  </si>
  <si>
    <t>（３）チーム選出 テクニカルオフィシャル</t>
    <rPh sb="6" eb="8">
      <t>センシュツ</t>
    </rPh>
    <phoneticPr fontId="4"/>
  </si>
  <si>
    <t>ﾒﾝﾊﾞｰID
(5から始まる9桁)</t>
    <rPh sb="12" eb="13">
      <t>ハジ</t>
    </rPh>
    <rPh sb="16" eb="17">
      <t>ケタ</t>
    </rPh>
    <phoneticPr fontId="1"/>
  </si>
  <si>
    <t>5000xxxxx</t>
  </si>
  <si>
    <t>5000yyyyy</t>
  </si>
  <si>
    <t>中学生</t>
  </si>
  <si>
    <t>追加
個人種目</t>
    <rPh sb="0" eb="2">
      <t>ツイカ</t>
    </rPh>
    <rPh sb="3" eb="5">
      <t>コジン</t>
    </rPh>
    <rPh sb="5" eb="7">
      <t>シュモク</t>
    </rPh>
    <phoneticPr fontId="14"/>
  </si>
  <si>
    <t>チーム
種目</t>
    <rPh sb="4" eb="6">
      <t>シュモク</t>
    </rPh>
    <phoneticPr fontId="14"/>
  </si>
  <si>
    <t>チーム種目</t>
    <rPh sb="3" eb="5">
      <t>シュモク</t>
    </rPh>
    <phoneticPr fontId="14"/>
  </si>
  <si>
    <t>安芸ライフセービングクラブ</t>
    <rPh sb="0" eb="2">
      <t>アキ</t>
    </rPh>
    <phoneticPr fontId="1"/>
  </si>
  <si>
    <t>熱海ライフセービングクラブ</t>
    <rPh sb="0" eb="2">
      <t>アタミ</t>
    </rPh>
    <phoneticPr fontId="1"/>
  </si>
  <si>
    <t>奄美ライフセービングクラブ</t>
    <rPh sb="0" eb="2">
      <t>アマミ</t>
    </rPh>
    <phoneticPr fontId="1"/>
  </si>
  <si>
    <t>大分市ライフセービングクラブ</t>
    <rPh sb="2" eb="3">
      <t>シ</t>
    </rPh>
    <phoneticPr fontId="21"/>
  </si>
  <si>
    <t>皆生ライフセービングクラブ</t>
    <rPh sb="0" eb="2">
      <t>カイケ</t>
    </rPh>
    <phoneticPr fontId="1"/>
  </si>
  <si>
    <t>関門ライフセービングクラブ</t>
    <rPh sb="0" eb="2">
      <t>カンモン</t>
    </rPh>
    <phoneticPr fontId="1"/>
  </si>
  <si>
    <t>九十九里ライフセービングクラブ</t>
    <rPh sb="0" eb="4">
      <t>クジュウクリ</t>
    </rPh>
    <phoneticPr fontId="1"/>
  </si>
  <si>
    <t>コバルトブルー下関ライフセービングクラブ</t>
    <rPh sb="7" eb="9">
      <t>シモノセキ</t>
    </rPh>
    <phoneticPr fontId="1"/>
  </si>
  <si>
    <t>SURF90藤沢ライフセービングクラブ</t>
    <rPh sb="6" eb="8">
      <t>フジサワ</t>
    </rPh>
    <phoneticPr fontId="1"/>
  </si>
  <si>
    <t>札幌ライフセービングクラブ</t>
    <rPh sb="0" eb="2">
      <t>サッポロ</t>
    </rPh>
    <phoneticPr fontId="1"/>
  </si>
  <si>
    <t>座間味ライフセービングクラブ</t>
    <rPh sb="0" eb="3">
      <t>ザマミ</t>
    </rPh>
    <phoneticPr fontId="1"/>
  </si>
  <si>
    <t>静波ライフセービングクラブ</t>
    <rPh sb="0" eb="2">
      <t>シズナミ</t>
    </rPh>
    <phoneticPr fontId="21"/>
  </si>
  <si>
    <t>湘南GoldenAgeアカデミー</t>
  </si>
  <si>
    <t>湘南ひらつかライフセービングクラブ</t>
    <rPh sb="0" eb="2">
      <t>ショウナン</t>
    </rPh>
    <phoneticPr fontId="1"/>
  </si>
  <si>
    <t>新宮ライフセービングクラブ</t>
    <rPh sb="0" eb="2">
      <t>シングウ</t>
    </rPh>
    <phoneticPr fontId="1"/>
  </si>
  <si>
    <t>淡輪ライフセービングクラブ</t>
    <rPh sb="0" eb="2">
      <t>タンノワ</t>
    </rPh>
    <phoneticPr fontId="1"/>
  </si>
  <si>
    <t>西伊豆・松崎ライフセービングクラブ</t>
    <rPh sb="4" eb="6">
      <t>マツザキ</t>
    </rPh>
    <phoneticPr fontId="1"/>
  </si>
  <si>
    <t>西浜サーフライフセービングクラブ</t>
    <rPh sb="0" eb="2">
      <t>ニシハマ</t>
    </rPh>
    <phoneticPr fontId="1"/>
  </si>
  <si>
    <t>日本体育大学荏原高等学校ライフセービングクラブ</t>
    <rPh sb="0" eb="2">
      <t>ニホン</t>
    </rPh>
    <rPh sb="2" eb="4">
      <t>タイイク</t>
    </rPh>
    <rPh sb="4" eb="6">
      <t>ダイガク</t>
    </rPh>
    <rPh sb="6" eb="8">
      <t>エバラ</t>
    </rPh>
    <rPh sb="8" eb="10">
      <t>コウトウ</t>
    </rPh>
    <rPh sb="10" eb="12">
      <t>ガッコウ</t>
    </rPh>
    <phoneticPr fontId="1"/>
  </si>
  <si>
    <t>萩サーフライフセービングクラブ</t>
    <rPh sb="0" eb="1">
      <t>ハギ</t>
    </rPh>
    <phoneticPr fontId="1"/>
  </si>
  <si>
    <t>浜松ライフセービングクラブ</t>
    <rPh sb="0" eb="2">
      <t>ハママツ</t>
    </rPh>
    <phoneticPr fontId="1"/>
  </si>
  <si>
    <t>Vikings</t>
  </si>
  <si>
    <t>福岡ライフセービングクラブ</t>
    <rPh sb="0" eb="2">
      <t>フクオカ</t>
    </rPh>
    <phoneticPr fontId="1"/>
  </si>
  <si>
    <t>富土ライフセービングクラブ</t>
    <rPh sb="0" eb="1">
      <t>トミ</t>
    </rPh>
    <rPh sb="1" eb="2">
      <t>ツチ</t>
    </rPh>
    <phoneticPr fontId="1"/>
  </si>
  <si>
    <t>山形ライフセービングクラブ</t>
    <rPh sb="0" eb="2">
      <t>ヤマガタ</t>
    </rPh>
    <phoneticPr fontId="1"/>
  </si>
  <si>
    <t>吉母アクアライフセービングクラブ</t>
    <rPh sb="0" eb="1">
      <t>ヨシ</t>
    </rPh>
    <rPh sb="1" eb="2">
      <t>ハハ</t>
    </rPh>
    <phoneticPr fontId="1"/>
  </si>
  <si>
    <t>琉球ライフセービングクラブ</t>
    <rPh sb="0" eb="2">
      <t>リュウキュウ</t>
    </rPh>
    <phoneticPr fontId="1"/>
  </si>
  <si>
    <r>
      <t>大分市L</t>
    </r>
    <r>
      <rPr>
        <sz val="11"/>
        <color indexed="8"/>
        <rFont val="ＭＳ ゴシック"/>
        <family val="3"/>
        <charset val="128"/>
      </rPr>
      <t>SC</t>
    </r>
    <rPh sb="0" eb="3">
      <t>オオイタシ</t>
    </rPh>
    <phoneticPr fontId="14"/>
  </si>
  <si>
    <t>湘南GoldenAge</t>
  </si>
  <si>
    <t>登録</t>
    <rPh sb="0" eb="2">
      <t>トウロク</t>
    </rPh>
    <phoneticPr fontId="14"/>
  </si>
  <si>
    <t>太郎</t>
    <rPh sb="0" eb="2">
      <t>タロウ</t>
    </rPh>
    <phoneticPr fontId="1"/>
  </si>
  <si>
    <t>追加ｴﾝﾄﾘｰ</t>
    <rPh sb="0" eb="2">
      <t>ツイカ</t>
    </rPh>
    <phoneticPr fontId="1"/>
  </si>
  <si>
    <t>申込〆切：</t>
    <rPh sb="0" eb="2">
      <t>モウシコミ</t>
    </rPh>
    <rPh sb="2" eb="4">
      <t>シメキリ</t>
    </rPh>
    <phoneticPr fontId="1"/>
  </si>
  <si>
    <t>※</t>
    <phoneticPr fontId="1"/>
  </si>
  <si>
    <t>様式 D（同意書）</t>
    <rPh sb="0" eb="2">
      <t>ヨウシキ</t>
    </rPh>
    <rPh sb="5" eb="8">
      <t>ドウイショ</t>
    </rPh>
    <phoneticPr fontId="1"/>
  </si>
  <si>
    <t>1.</t>
    <phoneticPr fontId="1"/>
  </si>
  <si>
    <t>当チームの登録競技者は、大会主催者が定めた参加資格を満たしています。</t>
    <rPh sb="0" eb="1">
      <t>トウ</t>
    </rPh>
    <rPh sb="5" eb="7">
      <t>トウロク</t>
    </rPh>
    <rPh sb="7" eb="10">
      <t>キョウギシャ</t>
    </rPh>
    <rPh sb="21" eb="23">
      <t>サンカ</t>
    </rPh>
    <rPh sb="23" eb="25">
      <t>シカク</t>
    </rPh>
    <rPh sb="26" eb="27">
      <t>ミ</t>
    </rPh>
    <phoneticPr fontId="1"/>
  </si>
  <si>
    <t>当チームの登録競技者は、大会主催者が定めた規則・規定・指示を遵守し、本大会の円滑な運営・進行に協力します。</t>
    <rPh sb="0" eb="1">
      <t>トウ</t>
    </rPh>
    <rPh sb="5" eb="7">
      <t>トウロク</t>
    </rPh>
    <rPh sb="7" eb="10">
      <t>キョウギシャ</t>
    </rPh>
    <rPh sb="14" eb="17">
      <t>シュサイシャ</t>
    </rPh>
    <rPh sb="18" eb="19">
      <t>サダ</t>
    </rPh>
    <rPh sb="30" eb="32">
      <t>ジュンシュ</t>
    </rPh>
    <phoneticPr fontId="1"/>
  </si>
  <si>
    <t>当チームの登録競技者は、大会開催中、各自私物の管理に自ら責任を持ち、大会主催者に対しては責任を問いません。</t>
    <rPh sb="18" eb="20">
      <t>カクジ</t>
    </rPh>
    <rPh sb="23" eb="25">
      <t>カンリ</t>
    </rPh>
    <phoneticPr fontId="1"/>
  </si>
  <si>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rPh sb="0" eb="1">
      <t>トウ</t>
    </rPh>
    <rPh sb="5" eb="7">
      <t>トウロク</t>
    </rPh>
    <rPh sb="7" eb="10">
      <t>キョウギシャ</t>
    </rPh>
    <rPh sb="10" eb="12">
      <t>ジシン</t>
    </rPh>
    <rPh sb="15" eb="17">
      <t>カゾク</t>
    </rPh>
    <rPh sb="17" eb="20">
      <t>ダイヒョウシャ</t>
    </rPh>
    <rPh sb="20" eb="23">
      <t>ホゴシャ</t>
    </rPh>
    <rPh sb="23" eb="24">
      <t>ナド</t>
    </rPh>
    <rPh sb="24" eb="27">
      <t>カンケイシャ</t>
    </rPh>
    <rPh sb="29" eb="31">
      <t>キョウギ</t>
    </rPh>
    <rPh sb="31" eb="32">
      <t>ナカ</t>
    </rPh>
    <rPh sb="32" eb="33">
      <t>オヨ</t>
    </rPh>
    <rPh sb="34" eb="36">
      <t>フタイ</t>
    </rPh>
    <rPh sb="36" eb="38">
      <t>ギョウジ</t>
    </rPh>
    <rPh sb="39" eb="41">
      <t>カイサイ</t>
    </rPh>
    <rPh sb="41" eb="42">
      <t>ナカ</t>
    </rPh>
    <rPh sb="43" eb="45">
      <t>フショウ</t>
    </rPh>
    <rPh sb="47" eb="49">
      <t>バアイ</t>
    </rPh>
    <rPh sb="57" eb="58">
      <t>モト</t>
    </rPh>
    <rPh sb="61" eb="64">
      <t>コウイショウ</t>
    </rPh>
    <rPh sb="65" eb="67">
      <t>ハッセイ</t>
    </rPh>
    <rPh sb="69" eb="71">
      <t>バアイ</t>
    </rPh>
    <rPh sb="76" eb="78">
      <t>シボウ</t>
    </rPh>
    <rPh sb="80" eb="82">
      <t>バアイ</t>
    </rPh>
    <rPh sb="90" eb="92">
      <t>ゲンイン</t>
    </rPh>
    <rPh sb="97" eb="98">
      <t>ト</t>
    </rPh>
    <rPh sb="101" eb="103">
      <t>タイカイ</t>
    </rPh>
    <rPh sb="104" eb="105">
      <t>カカ</t>
    </rPh>
    <rPh sb="111" eb="113">
      <t>タイカイ</t>
    </rPh>
    <rPh sb="113" eb="116">
      <t>カンケイシャ</t>
    </rPh>
    <rPh sb="116" eb="117">
      <t>オヨ</t>
    </rPh>
    <rPh sb="124" eb="125">
      <t>ナド</t>
    </rPh>
    <rPh sb="126" eb="127">
      <t>タイ</t>
    </rPh>
    <rPh sb="129" eb="132">
      <t>ミンジジョウ</t>
    </rPh>
    <rPh sb="133" eb="135">
      <t>セキニン</t>
    </rPh>
    <rPh sb="136" eb="138">
      <t>イッサイ</t>
    </rPh>
    <rPh sb="139" eb="141">
      <t>メンジョ</t>
    </rPh>
    <rPh sb="148" eb="150">
      <t>トウロク</t>
    </rPh>
    <rPh sb="150" eb="153">
      <t>キョウギシャ</t>
    </rPh>
    <rPh sb="154" eb="155">
      <t>タイ</t>
    </rPh>
    <rPh sb="157" eb="159">
      <t>ホショウ</t>
    </rPh>
    <rPh sb="161" eb="163">
      <t>タイカイ</t>
    </rPh>
    <rPh sb="163" eb="166">
      <t>シュサイシャ</t>
    </rPh>
    <rPh sb="167" eb="169">
      <t>ケイヤク</t>
    </rPh>
    <rPh sb="173" eb="175">
      <t>ホケン</t>
    </rPh>
    <rPh sb="176" eb="179">
      <t>ハンイナイ</t>
    </rPh>
    <rPh sb="185" eb="187">
      <t>ショウダク</t>
    </rPh>
    <phoneticPr fontId="1"/>
  </si>
  <si>
    <t>全員の健康状態が良好であることを確認し、また、各個人の自覚と責任において安全と健康に注意を払い、かつ、トレーニングを十分に行って本大会に臨むことを認めます。</t>
    <rPh sb="0" eb="2">
      <t>ゼンイン</t>
    </rPh>
    <rPh sb="16" eb="18">
      <t>カクニン</t>
    </rPh>
    <rPh sb="23" eb="26">
      <t>カクコジン</t>
    </rPh>
    <rPh sb="27" eb="29">
      <t>ジカク</t>
    </rPh>
    <rPh sb="30" eb="32">
      <t>セキニン</t>
    </rPh>
    <rPh sb="36" eb="38">
      <t>アンゼン</t>
    </rPh>
    <rPh sb="39" eb="41">
      <t>ケンコウ</t>
    </rPh>
    <rPh sb="42" eb="44">
      <t>チュウイ</t>
    </rPh>
    <rPh sb="45" eb="46">
      <t>ハラ</t>
    </rPh>
    <rPh sb="61" eb="62">
      <t>オコナ</t>
    </rPh>
    <rPh sb="68" eb="69">
      <t>ノゾ</t>
    </rPh>
    <rPh sb="73" eb="74">
      <t>ミト</t>
    </rPh>
    <phoneticPr fontId="1"/>
  </si>
  <si>
    <t>当チームの登録競技者の競技中の事故・発病等については、大会主催者において応急処置が施されることを承諾し、その応急処置の方法及び結果に対して異議を唱えません。</t>
    <rPh sb="48" eb="50">
      <t>ショウダク</t>
    </rPh>
    <rPh sb="54" eb="56">
      <t>オウキュウ</t>
    </rPh>
    <rPh sb="56" eb="58">
      <t>ショチ</t>
    </rPh>
    <rPh sb="59" eb="61">
      <t>ホウホウ</t>
    </rPh>
    <rPh sb="61" eb="62">
      <t>オヨ</t>
    </rPh>
    <rPh sb="63" eb="65">
      <t>ケッカ</t>
    </rPh>
    <rPh sb="69" eb="71">
      <t>イギ</t>
    </rPh>
    <rPh sb="72" eb="73">
      <t>トナ</t>
    </rPh>
    <phoneticPr fontId="1"/>
  </si>
  <si>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rPh sb="11" eb="13">
      <t>ショウゾウ</t>
    </rPh>
    <rPh sb="13" eb="14">
      <t>ケン</t>
    </rPh>
    <rPh sb="19" eb="21">
      <t>タイカイ</t>
    </rPh>
    <rPh sb="21" eb="24">
      <t>シュサイシャ</t>
    </rPh>
    <rPh sb="25" eb="27">
      <t>キゾク</t>
    </rPh>
    <rPh sb="32" eb="33">
      <t>ミト</t>
    </rPh>
    <rPh sb="40" eb="42">
      <t>カクジ</t>
    </rPh>
    <rPh sb="43" eb="45">
      <t>コジン</t>
    </rPh>
    <rPh sb="45" eb="47">
      <t>ジョウホウ</t>
    </rPh>
    <rPh sb="48" eb="50">
      <t>タイカイ</t>
    </rPh>
    <rPh sb="51" eb="53">
      <t>カンレン</t>
    </rPh>
    <rPh sb="55" eb="57">
      <t>コウホウ</t>
    </rPh>
    <rPh sb="57" eb="58">
      <t>ブツ</t>
    </rPh>
    <rPh sb="59" eb="61">
      <t>ホウドウ</t>
    </rPh>
    <rPh sb="61" eb="62">
      <t>ナラ</t>
    </rPh>
    <rPh sb="64" eb="66">
      <t>ジョウホウ</t>
    </rPh>
    <rPh sb="74" eb="76">
      <t>シヨウ</t>
    </rPh>
    <rPh sb="82" eb="84">
      <t>リョウショウ</t>
    </rPh>
    <rPh sb="86" eb="88">
      <t>タイカイ</t>
    </rPh>
    <rPh sb="88" eb="91">
      <t>シュサイシャ</t>
    </rPh>
    <rPh sb="92" eb="94">
      <t>セイサク</t>
    </rPh>
    <rPh sb="96" eb="98">
      <t>インサツ</t>
    </rPh>
    <rPh sb="98" eb="99">
      <t>ブツ</t>
    </rPh>
    <rPh sb="100" eb="102">
      <t>エイゾウ</t>
    </rPh>
    <rPh sb="102" eb="104">
      <t>セイサク</t>
    </rPh>
    <rPh sb="104" eb="105">
      <t>ブツ</t>
    </rPh>
    <rPh sb="105" eb="106">
      <t>ナラ</t>
    </rPh>
    <rPh sb="108" eb="110">
      <t>ジョウホウ</t>
    </rPh>
    <rPh sb="114" eb="115">
      <t>ナド</t>
    </rPh>
    <rPh sb="118" eb="121">
      <t>ショウギョウテキ</t>
    </rPh>
    <rPh sb="121" eb="123">
      <t>リヨウ</t>
    </rPh>
    <rPh sb="124" eb="125">
      <t>ミト</t>
    </rPh>
    <phoneticPr fontId="1"/>
  </si>
  <si>
    <t>当チームの登録競技者の家族、親族及び保護者は大会の内容を理解し、大会参加を承諾していることを認めます。</t>
    <rPh sb="11" eb="13">
      <t>カゾク</t>
    </rPh>
    <rPh sb="14" eb="16">
      <t>シンゾク</t>
    </rPh>
    <rPh sb="16" eb="17">
      <t>オヨ</t>
    </rPh>
    <rPh sb="18" eb="21">
      <t>ホゴシャ</t>
    </rPh>
    <rPh sb="22" eb="24">
      <t>タイカイ</t>
    </rPh>
    <rPh sb="25" eb="27">
      <t>ナイヨウ</t>
    </rPh>
    <rPh sb="28" eb="30">
      <t>リカイ</t>
    </rPh>
    <rPh sb="32" eb="34">
      <t>タイカイ</t>
    </rPh>
    <rPh sb="34" eb="36">
      <t>サンカ</t>
    </rPh>
    <rPh sb="37" eb="39">
      <t>ショウダク</t>
    </rPh>
    <rPh sb="46" eb="47">
      <t>ミト</t>
    </rPh>
    <phoneticPr fontId="1"/>
  </si>
  <si>
    <t>年</t>
    <phoneticPr fontId="1"/>
  </si>
  <si>
    <t>月</t>
    <phoneticPr fontId="1"/>
  </si>
  <si>
    <t>日</t>
    <phoneticPr fontId="1"/>
  </si>
  <si>
    <t>追加
ｴﾝﾄﾘｰ</t>
    <rPh sb="0" eb="2">
      <t>ツイカ</t>
    </rPh>
    <phoneticPr fontId="1"/>
  </si>
  <si>
    <t>淡路島ライフセービングクラブ</t>
    <rPh sb="0" eb="3">
      <t>アワジシマ</t>
    </rPh>
    <phoneticPr fontId="14"/>
  </si>
  <si>
    <t>淡路島LSC</t>
    <rPh sb="0" eb="3">
      <t>アワジシマ</t>
    </rPh>
    <phoneticPr fontId="14"/>
  </si>
  <si>
    <t>南伊豆ライフセービングクラブ</t>
    <rPh sb="0" eb="1">
      <t>ミナミ</t>
    </rPh>
    <rPh sb="1" eb="3">
      <t>イズ</t>
    </rPh>
    <phoneticPr fontId="14"/>
  </si>
  <si>
    <t>南伊豆LSC</t>
    <rPh sb="0" eb="1">
      <t>ミナミ</t>
    </rPh>
    <rPh sb="1" eb="3">
      <t>イズ</t>
    </rPh>
    <phoneticPr fontId="14"/>
  </si>
  <si>
    <t>2人1組</t>
    <phoneticPr fontId="1"/>
  </si>
  <si>
    <t>[12]</t>
    <phoneticPr fontId="1"/>
  </si>
  <si>
    <t>北海道・東北ブロック</t>
    <rPh sb="0" eb="3">
      <t>ホッカイドウ</t>
    </rPh>
    <rPh sb="4" eb="6">
      <t>トウホク</t>
    </rPh>
    <phoneticPr fontId="21"/>
  </si>
  <si>
    <t>北信越ブロック</t>
    <rPh sb="0" eb="3">
      <t>ホクシンエツ</t>
    </rPh>
    <phoneticPr fontId="21"/>
  </si>
  <si>
    <t>北関東ブロック</t>
    <rPh sb="0" eb="1">
      <t>キタ</t>
    </rPh>
    <rPh sb="1" eb="3">
      <t>カントウ</t>
    </rPh>
    <phoneticPr fontId="21"/>
  </si>
  <si>
    <t>南関東ブロック</t>
    <rPh sb="0" eb="1">
      <t>ミナミ</t>
    </rPh>
    <rPh sb="1" eb="3">
      <t>カントウ</t>
    </rPh>
    <phoneticPr fontId="21"/>
  </si>
  <si>
    <t>東海ブロック</t>
    <rPh sb="0" eb="2">
      <t>トウカイ</t>
    </rPh>
    <phoneticPr fontId="21"/>
  </si>
  <si>
    <t>近畿ブロック</t>
    <rPh sb="0" eb="2">
      <t>キンキ</t>
    </rPh>
    <phoneticPr fontId="21"/>
  </si>
  <si>
    <t>中国ブロック</t>
    <rPh sb="0" eb="2">
      <t>チュウゴク</t>
    </rPh>
    <phoneticPr fontId="21"/>
  </si>
  <si>
    <t>四国ブロック</t>
    <rPh sb="0" eb="2">
      <t>シコク</t>
    </rPh>
    <phoneticPr fontId="21"/>
  </si>
  <si>
    <t>九州・沖縄ブロック</t>
    <rPh sb="0" eb="2">
      <t>キュウシュウ</t>
    </rPh>
    <rPh sb="3" eb="5">
      <t>オキナワ</t>
    </rPh>
    <phoneticPr fontId="21"/>
  </si>
  <si>
    <t>ラッシュガード</t>
    <phoneticPr fontId="21"/>
  </si>
  <si>
    <t>選手登録</t>
    <rPh sb="0" eb="2">
      <t>センシュ</t>
    </rPh>
    <rPh sb="2" eb="4">
      <t>トウロク</t>
    </rPh>
    <phoneticPr fontId="21"/>
  </si>
  <si>
    <t>合計</t>
    <rPh sb="0" eb="2">
      <t>ゴウケイ</t>
    </rPh>
    <phoneticPr fontId="1"/>
  </si>
  <si>
    <t>一般</t>
  </si>
  <si>
    <t>一般</t>
    <rPh sb="0" eb="2">
      <t>イッパン</t>
    </rPh>
    <phoneticPr fontId="21"/>
  </si>
  <si>
    <t>一般</t>
    <rPh sb="0" eb="2">
      <t>イッパン</t>
    </rPh>
    <phoneticPr fontId="1"/>
  </si>
  <si>
    <t>中学生</t>
    <phoneticPr fontId="1"/>
  </si>
  <si>
    <t>ｻｰﾌﾚｰｽ</t>
  </si>
  <si>
    <t>ｻｰﾌﾚｰｽ</t>
    <phoneticPr fontId="1"/>
  </si>
  <si>
    <t>ﾋﾞｰﾁﾌﾗｯｸﾞｽ</t>
  </si>
  <si>
    <t>ﾋﾞｰﾁﾌﾗｯｸﾞｽ</t>
    <phoneticPr fontId="1"/>
  </si>
  <si>
    <t>ﾋﾞｰﾁｽﾌﾟﾘﾝﾄ</t>
  </si>
  <si>
    <t>ﾋﾞｰﾁｽﾌﾟﾘﾝﾄ</t>
    <phoneticPr fontId="1"/>
  </si>
  <si>
    <t>ﾋﾞｰﾁﾗﾝ(2km)</t>
  </si>
  <si>
    <t>ﾋﾞｰﾁﾗﾝ(2km)</t>
    <phoneticPr fontId="1"/>
  </si>
  <si>
    <t>ｻｰﾌｽｷｰﾚｰｽ</t>
  </si>
  <si>
    <t>ｻｰﾌｽｷｰﾚｰｽ</t>
    <phoneticPr fontId="1"/>
  </si>
  <si>
    <t>ﾎﾞｰﾄﾞﾚｰｽ</t>
  </si>
  <si>
    <t>ﾎﾞｰﾄﾞﾚｰｽ</t>
    <phoneticPr fontId="1"/>
  </si>
  <si>
    <t>ｵｰｼｬﾝﾏﾝ</t>
    <phoneticPr fontId="1"/>
  </si>
  <si>
    <t>ﾗｯｼｭｶﾞｰﾄﾞ
希望ｻｲｽﾞ</t>
    <rPh sb="10" eb="12">
      <t>キボウ</t>
    </rPh>
    <phoneticPr fontId="1"/>
  </si>
  <si>
    <t>ﾗｯｼｭｶﾞｰﾄﾞ
希望ｻｲｽﾞ</t>
    <phoneticPr fontId="1"/>
  </si>
  <si>
    <t>ｵｰｼｬﾝｳｰﾏﾝ</t>
    <phoneticPr fontId="1"/>
  </si>
  <si>
    <t>ﾋﾞｰﾁﾘﾚｰ</t>
    <phoneticPr fontId="1"/>
  </si>
  <si>
    <t>ｵｰｼｬﾝﾏﾝﾘﾚｰ/
ｵｰｼｬﾝｳｰﾏﾝﾘﾚｰ</t>
    <phoneticPr fontId="1"/>
  </si>
  <si>
    <t>選手登録</t>
    <rPh sb="0" eb="2">
      <t>センシュ</t>
    </rPh>
    <rPh sb="2" eb="4">
      <t>トウロク</t>
    </rPh>
    <phoneticPr fontId="14"/>
  </si>
  <si>
    <t>ﾗｲﾌｾｰﾋﾞﾝｸﾞ
資格</t>
    <rPh sb="11" eb="13">
      <t>シカク</t>
    </rPh>
    <phoneticPr fontId="1"/>
  </si>
  <si>
    <t>ライフセービング資格</t>
    <rPh sb="8" eb="10">
      <t>シカク</t>
    </rPh>
    <phoneticPr fontId="1"/>
  </si>
  <si>
    <t>ベーシック・サーフライフセーバー</t>
    <phoneticPr fontId="1"/>
  </si>
  <si>
    <t>アドバンス・サーフライフセーバー</t>
    <phoneticPr fontId="1"/>
  </si>
  <si>
    <t>BLS資格及びウォーターセーフティ資格</t>
    <phoneticPr fontId="1"/>
  </si>
  <si>
    <t>ウォーターセーフティ資格</t>
  </si>
  <si>
    <t>ウォーターセーフティ資格</t>
    <phoneticPr fontId="1"/>
  </si>
  <si>
    <t>B1-222</t>
    <phoneticPr fontId="1"/>
  </si>
  <si>
    <t>活動実績</t>
    <rPh sb="0" eb="2">
      <t>カツドウ</t>
    </rPh>
    <rPh sb="2" eb="4">
      <t>ジッセキ</t>
    </rPh>
    <phoneticPr fontId="1"/>
  </si>
  <si>
    <t>※中学生は活動実績への入力は不要です</t>
    <phoneticPr fontId="1"/>
  </si>
  <si>
    <t>南浜</t>
    <rPh sb="0" eb="1">
      <t>ミナミ</t>
    </rPh>
    <rPh sb="1" eb="2">
      <t>ハマ</t>
    </rPh>
    <phoneticPr fontId="1"/>
  </si>
  <si>
    <t>XL</t>
  </si>
  <si>
    <t>2XL</t>
  </si>
  <si>
    <t>サーフライフセービング・指導員</t>
  </si>
  <si>
    <t>サーフライフセービング・指導員</t>
    <phoneticPr fontId="1"/>
  </si>
  <si>
    <t>4人1組</t>
    <phoneticPr fontId="1"/>
  </si>
  <si>
    <t>ﾗｲﾌｾｰﾋﾞﾝｸﾞ
資格</t>
    <phoneticPr fontId="1"/>
  </si>
  <si>
    <t>選出義務の有無→</t>
    <rPh sb="0" eb="2">
      <t>センシュツ</t>
    </rPh>
    <rPh sb="2" eb="4">
      <t>ギム</t>
    </rPh>
    <rPh sb="5" eb="7">
      <t>ウム</t>
    </rPh>
    <phoneticPr fontId="21"/>
  </si>
  <si>
    <t>-</t>
    <phoneticPr fontId="1"/>
  </si>
  <si>
    <t>(英字3文字)</t>
    <rPh sb="1" eb="3">
      <t>エイジ</t>
    </rPh>
    <rPh sb="4" eb="6">
      <t>モジ</t>
    </rPh>
    <phoneticPr fontId="1"/>
  </si>
  <si>
    <t>(数字2文字)</t>
    <rPh sb="1" eb="3">
      <t>スウジ</t>
    </rPh>
    <rPh sb="4" eb="6">
      <t>モジ</t>
    </rPh>
    <phoneticPr fontId="1"/>
  </si>
  <si>
    <t>由比ガ浜サーフライフセービングクラブ</t>
    <rPh sb="0" eb="2">
      <t>ユイ</t>
    </rPh>
    <rPh sb="3" eb="4">
      <t>ハマ</t>
    </rPh>
    <phoneticPr fontId="14"/>
  </si>
  <si>
    <t>由比ガ浜SLSC</t>
    <rPh sb="0" eb="2">
      <t>ユイ</t>
    </rPh>
    <rPh sb="3" eb="4">
      <t>ハマ</t>
    </rPh>
    <phoneticPr fontId="14"/>
  </si>
  <si>
    <t/>
  </si>
  <si>
    <t>第49回全日本ライフセービング選手権大会　南関東ブロック予選会</t>
    <rPh sb="0" eb="1">
      <t>ダイ</t>
    </rPh>
    <rPh sb="3" eb="4">
      <t>カイ</t>
    </rPh>
    <rPh sb="4" eb="7">
      <t>ゼンニッポン</t>
    </rPh>
    <rPh sb="15" eb="18">
      <t>センシュケン</t>
    </rPh>
    <rPh sb="18" eb="20">
      <t>タイカイ</t>
    </rPh>
    <rPh sb="21" eb="22">
      <t>ミナミ</t>
    </rPh>
    <rPh sb="22" eb="24">
      <t>カントウ</t>
    </rPh>
    <rPh sb="28" eb="31">
      <t>ヨセンカイ</t>
    </rPh>
    <phoneticPr fontId="21"/>
  </si>
  <si>
    <t>↓</t>
    <phoneticPr fontId="21"/>
  </si>
  <si>
    <t>Ver.06</t>
    <phoneticPr fontId="21"/>
  </si>
  <si>
    <t>[13]ブロック予選会の区分</t>
    <rPh sb="8" eb="11">
      <t>ヨセンカイ</t>
    </rPh>
    <rPh sb="12" eb="14">
      <t>クブン</t>
    </rPh>
    <phoneticPr fontId="1"/>
  </si>
  <si>
    <t>[11]</t>
    <phoneticPr fontId="21"/>
  </si>
  <si>
    <t>チーム名</t>
    <rPh sb="3" eb="4">
      <t>メイ</t>
    </rPh>
    <phoneticPr fontId="21"/>
  </si>
  <si>
    <t>[11]チーム名</t>
    <rPh sb="7" eb="8">
      <t>メイ</t>
    </rPh>
    <phoneticPr fontId="21"/>
  </si>
  <si>
    <t>　右側へ　→　→</t>
    <rPh sb="1" eb="3">
      <t>ミギガワ</t>
    </rPh>
    <phoneticPr fontId="21"/>
  </si>
  <si>
    <t>選手
登録</t>
    <rPh sb="0" eb="2">
      <t>センシュ</t>
    </rPh>
    <rPh sb="3" eb="5">
      <t>トウロク</t>
    </rPh>
    <phoneticPr fontId="1"/>
  </si>
  <si>
    <t>チーム
種目</t>
    <rPh sb="4" eb="6">
      <t>シュモク</t>
    </rPh>
    <phoneticPr fontId="1"/>
  </si>
  <si>
    <t>追加
個人種目</t>
    <rPh sb="0" eb="2">
      <t>ツイカ</t>
    </rPh>
    <rPh sb="3" eb="5">
      <t>コジン</t>
    </rPh>
    <rPh sb="5" eb="7">
      <t>シュモク</t>
    </rPh>
    <phoneticPr fontId="1"/>
  </si>
  <si>
    <t>0.</t>
    <phoneticPr fontId="21"/>
  </si>
  <si>
    <t>×</t>
  </si>
  <si>
    <t>×</t>
    <phoneticPr fontId="1"/>
  </si>
  <si>
    <t>B2-30</t>
  </si>
  <si>
    <t>B2-31</t>
  </si>
  <si>
    <t>B2-32</t>
  </si>
  <si>
    <t>B1-30</t>
  </si>
  <si>
    <t>B1-31</t>
  </si>
  <si>
    <t>B1-32</t>
  </si>
  <si>
    <t>B2-34</t>
  </si>
  <si>
    <t>B1-33</t>
  </si>
  <si>
    <t>B1-34</t>
  </si>
  <si>
    <t>B1-07</t>
    <phoneticPr fontId="1"/>
  </si>
  <si>
    <t>B1-14</t>
    <phoneticPr fontId="1"/>
  </si>
  <si>
    <t>B1-15</t>
    <phoneticPr fontId="1"/>
  </si>
  <si>
    <t>B1-16</t>
    <phoneticPr fontId="1"/>
  </si>
  <si>
    <t>B1-17</t>
    <phoneticPr fontId="1"/>
  </si>
  <si>
    <t>B1-18</t>
    <phoneticPr fontId="1"/>
  </si>
  <si>
    <t>B1-19</t>
    <phoneticPr fontId="1"/>
  </si>
  <si>
    <t>B1-22</t>
    <phoneticPr fontId="1"/>
  </si>
  <si>
    <t>B1-23</t>
    <phoneticPr fontId="1"/>
  </si>
  <si>
    <t>B1-24</t>
    <phoneticPr fontId="1"/>
  </si>
  <si>
    <t>B1-25</t>
    <phoneticPr fontId="1"/>
  </si>
  <si>
    <t>B1-29</t>
    <phoneticPr fontId="1"/>
  </si>
  <si>
    <t>B1-30</t>
    <phoneticPr fontId="1"/>
  </si>
  <si>
    <t>B1-31</t>
    <phoneticPr fontId="1"/>
  </si>
  <si>
    <t>B1-46</t>
    <phoneticPr fontId="1"/>
  </si>
  <si>
    <t>B1-47</t>
    <phoneticPr fontId="1"/>
  </si>
  <si>
    <t>B1-48</t>
    <phoneticPr fontId="1"/>
  </si>
  <si>
    <t>B2-07</t>
    <phoneticPr fontId="1"/>
  </si>
  <si>
    <t>B2-14</t>
    <phoneticPr fontId="1"/>
  </si>
  <si>
    <t>B2-15</t>
    <phoneticPr fontId="1"/>
  </si>
  <si>
    <t>B2-16</t>
    <phoneticPr fontId="1"/>
  </si>
  <si>
    <t>B2-17</t>
    <phoneticPr fontId="1"/>
  </si>
  <si>
    <t>B2-18</t>
    <phoneticPr fontId="1"/>
  </si>
  <si>
    <t>B2-19</t>
    <phoneticPr fontId="1"/>
  </si>
  <si>
    <t>B2-20</t>
    <phoneticPr fontId="1"/>
  </si>
  <si>
    <t>B2-21</t>
    <phoneticPr fontId="1"/>
  </si>
  <si>
    <t>B2-22</t>
    <phoneticPr fontId="1"/>
  </si>
  <si>
    <t>B2-23</t>
    <phoneticPr fontId="1"/>
  </si>
  <si>
    <t>B2-24</t>
    <phoneticPr fontId="1"/>
  </si>
  <si>
    <t>B2-25</t>
    <phoneticPr fontId="1"/>
  </si>
  <si>
    <t>B2-29</t>
    <phoneticPr fontId="1"/>
  </si>
  <si>
    <t>B2-30</t>
    <phoneticPr fontId="1"/>
  </si>
  <si>
    <t>B2-31</t>
    <phoneticPr fontId="1"/>
  </si>
  <si>
    <t>B2-46</t>
    <phoneticPr fontId="1"/>
  </si>
  <si>
    <t>B2-47</t>
    <phoneticPr fontId="1"/>
  </si>
  <si>
    <t>B2-48</t>
    <phoneticPr fontId="1"/>
  </si>
  <si>
    <t>※上記一覧にない
チームは手入力→</t>
    <rPh sb="1" eb="3">
      <t>ジョウキ</t>
    </rPh>
    <rPh sb="3" eb="5">
      <t>イチラン</t>
    </rPh>
    <rPh sb="13" eb="14">
      <t>テ</t>
    </rPh>
    <rPh sb="14" eb="16">
      <t>ニュウリョク</t>
    </rPh>
    <phoneticPr fontId="21"/>
  </si>
  <si>
    <t>浜松町ライフセービングクラブ</t>
    <rPh sb="0" eb="3">
      <t>ハママツチョウ</t>
    </rPh>
    <phoneticPr fontId="2"/>
  </si>
  <si>
    <t>☆下記一覧より選択してください。</t>
    <rPh sb="1" eb="3">
      <t>カキ</t>
    </rPh>
    <rPh sb="3" eb="5">
      <t>イチラン</t>
    </rPh>
    <rPh sb="7" eb="9">
      <t>センタク</t>
    </rPh>
    <phoneticPr fontId="1"/>
  </si>
  <si>
    <r>
      <t>[14]ﾁｰﾑｷｬｯﾌﾟ</t>
    </r>
    <r>
      <rPr>
        <b/>
        <sz val="8"/>
        <rFont val="ＭＳ ゴシック"/>
        <family val="3"/>
        <charset val="128"/>
      </rPr>
      <t>登録管理番号</t>
    </r>
    <rPh sb="12" eb="14">
      <t>トウロク</t>
    </rPh>
    <rPh sb="14" eb="16">
      <t>カンリ</t>
    </rPh>
    <rPh sb="16" eb="18">
      <t>バンゴウ</t>
    </rPh>
    <phoneticPr fontId="1"/>
  </si>
  <si>
    <t>[16]</t>
    <phoneticPr fontId="1"/>
  </si>
  <si>
    <t>［31］選出人数:</t>
    <rPh sb="6" eb="8">
      <t>ニンズウ</t>
    </rPh>
    <phoneticPr fontId="21"/>
  </si>
  <si>
    <t>一般
男子</t>
    <rPh sb="0" eb="2">
      <t>イッパン</t>
    </rPh>
    <rPh sb="3" eb="5">
      <t>ダンシ</t>
    </rPh>
    <phoneticPr fontId="14"/>
  </si>
  <si>
    <t>一般
女子</t>
    <rPh sb="0" eb="2">
      <t>イッパン</t>
    </rPh>
    <rPh sb="3" eb="5">
      <t>ジョシ</t>
    </rPh>
    <phoneticPr fontId="14"/>
  </si>
  <si>
    <t>一般
計</t>
    <rPh sb="0" eb="2">
      <t>イッパン</t>
    </rPh>
    <rPh sb="3" eb="4">
      <t>ケイ</t>
    </rPh>
    <phoneticPr fontId="14"/>
  </si>
  <si>
    <t>高校生
男子</t>
    <rPh sb="0" eb="3">
      <t>コウコウセイ</t>
    </rPh>
    <rPh sb="4" eb="6">
      <t>ダンシ</t>
    </rPh>
    <phoneticPr fontId="14"/>
  </si>
  <si>
    <t>高校生
女子</t>
    <rPh sb="0" eb="3">
      <t>コウコウセイ</t>
    </rPh>
    <rPh sb="4" eb="6">
      <t>ジョシ</t>
    </rPh>
    <phoneticPr fontId="14"/>
  </si>
  <si>
    <t>高校生
計</t>
    <rPh sb="0" eb="3">
      <t>コウコウセイ</t>
    </rPh>
    <rPh sb="4" eb="5">
      <t>ケイ</t>
    </rPh>
    <phoneticPr fontId="14"/>
  </si>
  <si>
    <t>中学生
男子</t>
    <rPh sb="0" eb="3">
      <t>チュウガクセイ</t>
    </rPh>
    <rPh sb="4" eb="6">
      <t>ダンシ</t>
    </rPh>
    <phoneticPr fontId="14"/>
  </si>
  <si>
    <t>中学生
女子</t>
    <rPh sb="0" eb="3">
      <t>チュウガクセイ</t>
    </rPh>
    <rPh sb="4" eb="6">
      <t>ジョシ</t>
    </rPh>
    <phoneticPr fontId="14"/>
  </si>
  <si>
    <t>中学生
計</t>
    <rPh sb="0" eb="3">
      <t>チュウガクセイ</t>
    </rPh>
    <rPh sb="4" eb="5">
      <t>ケイ</t>
    </rPh>
    <phoneticPr fontId="14"/>
  </si>
  <si>
    <t>種目追加・男女内訳→</t>
  </si>
  <si>
    <t>いわきSLSC</t>
  </si>
  <si>
    <t>いわきサーフライフセービングクラブ</t>
  </si>
  <si>
    <t>クラブ種別</t>
    <rPh sb="3" eb="5">
      <t>シュベツ</t>
    </rPh>
    <phoneticPr fontId="1"/>
  </si>
  <si>
    <t>↑
↑</t>
    <phoneticPr fontId="21"/>
  </si>
  <si>
    <t>クラブ種別</t>
    <rPh sb="3" eb="5">
      <t>シュベツ</t>
    </rPh>
    <phoneticPr fontId="14"/>
  </si>
  <si>
    <t>ﾁｰﾑｷｬｯﾌﾟ
登録管理番号</t>
    <rPh sb="9" eb="15">
      <t>トウロクカンリバンゴウ</t>
    </rPh>
    <phoneticPr fontId="14"/>
  </si>
  <si>
    <t>A[16]</t>
    <phoneticPr fontId="14"/>
  </si>
  <si>
    <t>WA1-24</t>
  </si>
  <si>
    <t>WA1-25</t>
  </si>
  <si>
    <t>WA1-26</t>
  </si>
  <si>
    <t>WA1-27</t>
  </si>
  <si>
    <t>WA1-28</t>
  </si>
  <si>
    <t>WA1-29</t>
  </si>
  <si>
    <t>エントリー費→</t>
    <rPh sb="5" eb="6">
      <t>ヒ</t>
    </rPh>
    <phoneticPr fontId="14"/>
  </si>
  <si>
    <t>WA1-32</t>
  </si>
  <si>
    <t>WA1-33</t>
  </si>
  <si>
    <t>WA1-52</t>
  </si>
  <si>
    <t>WA1-53</t>
  </si>
  <si>
    <t>選出オフィシャル情報→</t>
    <rPh sb="0" eb="2">
      <t>センシュツ</t>
    </rPh>
    <rPh sb="8" eb="10">
      <t>ジョウホウ</t>
    </rPh>
    <phoneticPr fontId="14"/>
  </si>
  <si>
    <t>選出TO-1</t>
    <rPh sb="0" eb="2">
      <t>センシュツ</t>
    </rPh>
    <phoneticPr fontId="14"/>
  </si>
  <si>
    <t>選出TO-2</t>
    <rPh sb="0" eb="2">
      <t>センシュツ</t>
    </rPh>
    <phoneticPr fontId="14"/>
  </si>
  <si>
    <t>選出TO-3</t>
    <rPh sb="0" eb="2">
      <t>センシュツ</t>
    </rPh>
    <phoneticPr fontId="14"/>
  </si>
  <si>
    <t>選出TO-4</t>
    <rPh sb="0" eb="2">
      <t>センシュツ</t>
    </rPh>
    <phoneticPr fontId="14"/>
  </si>
  <si>
    <t>選出TO-5</t>
    <rPh sb="0" eb="2">
      <t>センシュツ</t>
    </rPh>
    <phoneticPr fontId="14"/>
  </si>
  <si>
    <t>選出ｵﾌｨｼｬﾙ
人数</t>
    <rPh sb="0" eb="2">
      <t>センシュツ</t>
    </rPh>
    <rPh sb="9" eb="11">
      <t>ニンズウ</t>
    </rPh>
    <phoneticPr fontId="14"/>
  </si>
  <si>
    <t>様式 B-1（男子）情報→</t>
    <rPh sb="0" eb="2">
      <t>ヨウシキ</t>
    </rPh>
    <rPh sb="7" eb="9">
      <t>ダンシ</t>
    </rPh>
    <rPh sb="10" eb="12">
      <t>ジョウホウ</t>
    </rPh>
    <phoneticPr fontId="14"/>
  </si>
  <si>
    <t>様式 B-2（女子）情報→</t>
    <rPh sb="0" eb="2">
      <t>ヨウシキ</t>
    </rPh>
    <rPh sb="7" eb="9">
      <t>ジョシ</t>
    </rPh>
    <rPh sb="10" eb="12">
      <t>ジョウホウ</t>
    </rPh>
    <phoneticPr fontId="14"/>
  </si>
  <si>
    <t>ｻｰﾌﾚｰｽ
M</t>
    <phoneticPr fontId="14"/>
  </si>
  <si>
    <t>ﾋﾞｰﾁﾌﾗｯｸﾞｽ
M</t>
    <phoneticPr fontId="14"/>
  </si>
  <si>
    <t>ﾋﾞｰﾁｽﾌﾟﾘﾝﾄ
M</t>
    <phoneticPr fontId="14"/>
  </si>
  <si>
    <t>ﾋﾞｰﾁﾗﾝ(2km)
M</t>
    <phoneticPr fontId="14"/>
  </si>
  <si>
    <t>ｻｰﾌｽｷｰﾚｰｽ
M</t>
    <phoneticPr fontId="14"/>
  </si>
  <si>
    <t>ﾎﾞｰﾄﾞﾚｰｽ
M</t>
    <phoneticPr fontId="14"/>
  </si>
  <si>
    <t>ｵｰｼｬﾝﾏﾝ
M</t>
    <phoneticPr fontId="14"/>
  </si>
  <si>
    <t>ｻｰﾌﾚｰｽ
F</t>
    <phoneticPr fontId="14"/>
  </si>
  <si>
    <t>ﾋﾞｰﾁﾌﾗｯｸﾞｽ
F</t>
    <phoneticPr fontId="14"/>
  </si>
  <si>
    <t>ﾋﾞｰﾁｽﾌﾟﾘﾝﾄ
F</t>
    <phoneticPr fontId="14"/>
  </si>
  <si>
    <t>ﾋﾞｰﾁﾗﾝ(2km)
F</t>
    <phoneticPr fontId="14"/>
  </si>
  <si>
    <t>ｻｰﾌｽｷｰﾚｰｽ
F</t>
    <phoneticPr fontId="14"/>
  </si>
  <si>
    <t>ﾎﾞｰﾄﾞﾚｰｽ
F</t>
    <phoneticPr fontId="14"/>
  </si>
  <si>
    <t>ｵｰｼｬﾝｳｰﾏﾝ
F</t>
    <phoneticPr fontId="14"/>
  </si>
  <si>
    <t>ﾚｽｷｭｰﾁｭｰﾌﾞﾚｽｷｭｰM</t>
    <phoneticPr fontId="14"/>
  </si>
  <si>
    <t>ﾋﾞｰﾁﾘﾚｰM</t>
    <phoneticPr fontId="14"/>
  </si>
  <si>
    <t>ﾎﾞｰﾄﾞﾚｽｷｭｰM</t>
    <phoneticPr fontId="14"/>
  </si>
  <si>
    <t>ｵｰｼｬﾝﾏﾝﾘﾚｰM</t>
    <phoneticPr fontId="14"/>
  </si>
  <si>
    <t>ﾚｽｷｭｰﾁｭｰﾌﾞﾚｽｷｭｰF</t>
    <phoneticPr fontId="14"/>
  </si>
  <si>
    <t>ﾋﾞｰﾁﾘﾚｰF</t>
    <phoneticPr fontId="14"/>
  </si>
  <si>
    <t>ﾎﾞｰﾄﾞﾚｽｷｭｰF</t>
    <phoneticPr fontId="14"/>
  </si>
  <si>
    <t>ｵｰｼｬﾝｳｰﾏﾝﾘﾚｰF</t>
    <phoneticPr fontId="14"/>
  </si>
  <si>
    <t>略称</t>
    <rPh sb="0" eb="2">
      <t>リャクショウ</t>
    </rPh>
    <phoneticPr fontId="12"/>
  </si>
  <si>
    <t>予選
区分</t>
    <rPh sb="0" eb="2">
      <t>ヨセン</t>
    </rPh>
    <rPh sb="3" eb="5">
      <t>クブン</t>
    </rPh>
    <phoneticPr fontId="1"/>
  </si>
  <si>
    <t>略称</t>
    <rPh sb="0" eb="2">
      <t>リャクショウ</t>
    </rPh>
    <phoneticPr fontId="1"/>
  </si>
  <si>
    <r>
      <t>チーム略称
※空欄の場合は、</t>
    </r>
    <r>
      <rPr>
        <b/>
        <sz val="10"/>
        <color rgb="FFFF0000"/>
        <rFont val="ＭＳ ゴシック"/>
        <family val="3"/>
        <charset val="128"/>
      </rPr>
      <t>↑上記太枠↑</t>
    </r>
    <r>
      <rPr>
        <sz val="10"/>
        <color indexed="10"/>
        <rFont val="ＭＳ ゴシック"/>
        <family val="3"/>
        <charset val="128"/>
      </rPr>
      <t>に手入力する！</t>
    </r>
    <rPh sb="3" eb="5">
      <t>リャクショウ</t>
    </rPh>
    <rPh sb="7" eb="9">
      <t>クウラン</t>
    </rPh>
    <rPh sb="10" eb="12">
      <t>バアイ</t>
    </rPh>
    <rPh sb="15" eb="17">
      <t>ジョウキ</t>
    </rPh>
    <rPh sb="17" eb="19">
      <t>フトワク</t>
    </rPh>
    <rPh sb="21" eb="22">
      <t>テ</t>
    </rPh>
    <rPh sb="22" eb="24">
      <t>ニュウリョク</t>
    </rPh>
    <phoneticPr fontId="14"/>
  </si>
  <si>
    <t>チーム代表者
氏名</t>
    <rPh sb="3" eb="6">
      <t>ダイヒョウシャ</t>
    </rPh>
    <phoneticPr fontId="1"/>
  </si>
  <si>
    <t>チーム代表者
住所</t>
    <rPh sb="3" eb="6">
      <t>ダイヒョウシャ</t>
    </rPh>
    <phoneticPr fontId="1"/>
  </si>
  <si>
    <t>チーム代表者
連絡先</t>
    <rPh sb="3" eb="6">
      <t>ダイヒョウシャ</t>
    </rPh>
    <rPh sb="7" eb="10">
      <t>レンラクサキ</t>
    </rPh>
    <phoneticPr fontId="1"/>
  </si>
  <si>
    <t>記入日
(西暦)</t>
    <rPh sb="0" eb="2">
      <t>キニュウ</t>
    </rPh>
    <rPh sb="2" eb="3">
      <t>ビ</t>
    </rPh>
    <rPh sb="5" eb="7">
      <t>セイレキ</t>
    </rPh>
    <phoneticPr fontId="1"/>
  </si>
  <si>
    <t>※本競技会には、第3種及び第4種クラブ（講習会主管の為に第1種登録をしている大学団体／クラブを含む）からのエントリーはできません。</t>
    <phoneticPr fontId="1"/>
  </si>
  <si>
    <t>☆２次要項はエントリー担当者にメール送信します。</t>
    <rPh sb="2" eb="3">
      <t>ジ</t>
    </rPh>
    <rPh sb="3" eb="5">
      <t>ヨウコウ</t>
    </rPh>
    <rPh sb="11" eb="14">
      <t>タントウシャ</t>
    </rPh>
    <rPh sb="18" eb="20">
      <t>ソウシン</t>
    </rPh>
    <phoneticPr fontId="1"/>
  </si>
  <si>
    <t>2023年８月15日（火） ﾒｰﾙ送信23：59まで　※同意書のみ郵送（同日消印有効）</t>
    <rPh sb="11" eb="12">
      <t>カ</t>
    </rPh>
    <rPh sb="17" eb="19">
      <t>ソウシン</t>
    </rPh>
    <rPh sb="28" eb="31">
      <t>ドウイショ</t>
    </rPh>
    <rPh sb="36" eb="38">
      <t>ドウジツ</t>
    </rPh>
    <rPh sb="38" eb="40">
      <t>ケシイン</t>
    </rPh>
    <phoneticPr fontId="21"/>
  </si>
  <si>
    <t>000-0000</t>
    <phoneticPr fontId="21"/>
  </si>
  <si>
    <t>000-0000-0000</t>
    <phoneticPr fontId="21"/>
  </si>
  <si>
    <t>C1-03</t>
    <phoneticPr fontId="1"/>
  </si>
  <si>
    <t>C1-04</t>
  </si>
  <si>
    <t>×</t>
    <phoneticPr fontId="1"/>
  </si>
  <si>
    <t>C1-13</t>
  </si>
  <si>
    <t>C1-14</t>
  </si>
  <si>
    <t>C1-15</t>
  </si>
  <si>
    <t>C1-16</t>
  </si>
  <si>
    <t>C1-17</t>
  </si>
  <si>
    <t>C1-18</t>
  </si>
  <si>
    <t>C1-20</t>
  </si>
  <si>
    <t>C1-21</t>
  </si>
  <si>
    <t>C1-22</t>
  </si>
  <si>
    <t>C1-23</t>
  </si>
  <si>
    <t>C1-24</t>
  </si>
  <si>
    <t>C1-25</t>
  </si>
  <si>
    <t>C1-26</t>
  </si>
  <si>
    <t>☆表示される人数分のテクニカルオフィシャルのお名前を入力してください。また、要項に記載の方法で、別途オフィシャルエントリーをお願いします。</t>
    <rPh sb="38" eb="40">
      <t>ヨウコウ</t>
    </rPh>
    <rPh sb="41" eb="43">
      <t>キサイ</t>
    </rPh>
    <rPh sb="44" eb="46">
      <t>ホウホウ</t>
    </rPh>
    <rPh sb="48" eb="50">
      <t>ベット</t>
    </rPh>
    <rPh sb="63" eb="6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</si>
</sst>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yyyy/mm/dd"/>
    <numFmt numFmtId="177" formatCode="@&quot;:&quot;"/>
    <numFmt numFmtId="178" formatCode="0_ "/>
  </numFmts>
  <fonts count="89">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ゴシック"/>
      <family val="3"/>
      <charset val="128"/>
    </font>
    <font>
      <sz val="6"/>
      <name val="Osaka"/>
      <family val="3"/>
      <charset val="128"/>
    </font>
    <font>
      <b/>
      <sz val="12"/>
      <name val="ＭＳ ゴシック"/>
      <family val="3"/>
      <charset val="128"/>
    </font>
    <font>
      <sz val="10"/>
      <name val="ＭＳ ゴシック"/>
      <family val="3"/>
      <charset val="128"/>
    </font>
    <font>
      <sz val="14"/>
      <name val="ＭＳ ゴシック"/>
      <family val="3"/>
      <charset val="128"/>
    </font>
    <font>
      <sz val="12"/>
      <color indexed="9"/>
      <name val="ＭＳ ゴシック"/>
      <family val="3"/>
      <charset val="128"/>
    </font>
    <font>
      <b/>
      <sz val="14"/>
      <color indexed="9"/>
      <name val="ＭＳ ゴシック"/>
      <family val="3"/>
      <charset val="128"/>
    </font>
    <font>
      <sz val="10"/>
      <color indexed="8"/>
      <name val="ＭＳ ゴシック"/>
      <family val="3"/>
      <charset val="128"/>
    </font>
    <font>
      <sz val="10"/>
      <color indexed="10"/>
      <name val="ＭＳ 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b/>
      <sz val="12"/>
      <color indexed="10"/>
      <name val="ＭＳ ゴシック"/>
      <family val="3"/>
      <charset val="128"/>
    </font>
    <font>
      <sz val="11"/>
      <color indexed="8"/>
      <name val="ＭＳ ゴシック"/>
      <family val="3"/>
      <charset val="128"/>
    </font>
    <font>
      <sz val="12"/>
      <color indexed="8"/>
      <name val="ＭＳ ゴシック"/>
      <family val="3"/>
      <charset val="128"/>
    </font>
    <font>
      <b/>
      <sz val="11"/>
      <color indexed="12"/>
      <name val="ＭＳ ゴシック"/>
      <family val="3"/>
      <charset val="128"/>
    </font>
    <font>
      <sz val="24"/>
      <color indexed="8"/>
      <name val="ＭＳ ゴシック"/>
      <family val="3"/>
      <charset val="128"/>
    </font>
    <font>
      <sz val="9"/>
      <color indexed="8"/>
      <name val="ＭＳ ゴシック"/>
      <family val="3"/>
      <charset val="128"/>
    </font>
    <font>
      <sz val="6"/>
      <name val="ＭＳ Ｐゴシック"/>
      <family val="3"/>
      <charset val="128"/>
    </font>
    <font>
      <sz val="18"/>
      <color indexed="8"/>
      <name val="ＭＳ ゴシック"/>
      <family val="3"/>
      <charset val="128"/>
    </font>
    <font>
      <b/>
      <sz val="10"/>
      <name val="ＭＳ ゴシック"/>
      <family val="3"/>
      <charset val="128"/>
    </font>
    <font>
      <sz val="10"/>
      <color indexed="12"/>
      <name val="ＭＳ ゴシック"/>
      <family val="3"/>
      <charset val="128"/>
    </font>
    <font>
      <sz val="10"/>
      <color indexed="8"/>
      <name val="ＭＳ ゴシック"/>
      <family val="3"/>
      <charset val="128"/>
    </font>
    <font>
      <sz val="12"/>
      <color indexed="8"/>
      <name val="ＭＳ ゴシック"/>
      <family val="3"/>
      <charset val="128"/>
    </font>
    <font>
      <sz val="20"/>
      <color indexed="8"/>
      <name val="ＭＳ ゴシック"/>
      <family val="3"/>
      <charset val="128"/>
    </font>
    <font>
      <sz val="9"/>
      <name val="ＭＳ ゴシック"/>
      <family val="3"/>
      <charset val="128"/>
    </font>
    <font>
      <sz val="11"/>
      <name val="ＭＳ ゴシック"/>
      <family val="3"/>
      <charset val="128"/>
    </font>
    <font>
      <sz val="24"/>
      <name val="ＭＳ ゴシック"/>
      <family val="3"/>
      <charset val="128"/>
    </font>
    <font>
      <sz val="14"/>
      <color indexed="8"/>
      <name val="ＭＳ ゴシック"/>
      <family val="3"/>
      <charset val="128"/>
    </font>
    <font>
      <b/>
      <sz val="11"/>
      <name val="ＭＳ ゴシック"/>
      <family val="3"/>
      <charset val="128"/>
    </font>
    <font>
      <b/>
      <sz val="9"/>
      <name val="ＭＳ ゴシック"/>
      <family val="3"/>
      <charset val="128"/>
    </font>
    <font>
      <b/>
      <sz val="12"/>
      <color indexed="8"/>
      <name val="ＭＳ ゴシック"/>
      <family val="3"/>
      <charset val="128"/>
    </font>
    <font>
      <b/>
      <sz val="10"/>
      <color indexed="8"/>
      <name val="ＭＳ ゴシック"/>
      <family val="3"/>
      <charset val="128"/>
    </font>
    <font>
      <b/>
      <sz val="16"/>
      <color indexed="10"/>
      <name val="ＭＳ ゴシック"/>
      <family val="3"/>
      <charset val="128"/>
    </font>
    <font>
      <sz val="10"/>
      <color indexed="8"/>
      <name val="ＭＳ 明朝"/>
      <family val="1"/>
      <charset val="128"/>
    </font>
    <font>
      <b/>
      <u/>
      <sz val="12"/>
      <color indexed="10"/>
      <name val="ＭＳ ゴシック"/>
      <family val="3"/>
      <charset val="128"/>
    </font>
    <font>
      <sz val="10"/>
      <color indexed="8"/>
      <name val="Arial"/>
      <family val="2"/>
    </font>
    <font>
      <sz val="12"/>
      <name val="Osaka"/>
      <family val="3"/>
      <charset val="128"/>
    </font>
    <font>
      <sz val="12"/>
      <color indexed="12"/>
      <name val="ＭＳ ゴシック"/>
      <family val="3"/>
      <charset val="128"/>
    </font>
    <font>
      <b/>
      <sz val="12"/>
      <color indexed="10"/>
      <name val="ＭＳ ゴシック"/>
      <family val="3"/>
      <charset val="128"/>
    </font>
    <font>
      <sz val="9"/>
      <color indexed="10"/>
      <name val="ＭＳ ゴシック"/>
      <family val="3"/>
      <charset val="128"/>
    </font>
    <font>
      <b/>
      <sz val="11"/>
      <color indexed="12"/>
      <name val="ＭＳ ゴシック"/>
      <family val="3"/>
      <charset val="128"/>
    </font>
    <font>
      <b/>
      <sz val="11"/>
      <color indexed="10"/>
      <name val="ＭＳ ゴシック"/>
      <family val="3"/>
      <charset val="128"/>
    </font>
    <font>
      <sz val="10"/>
      <color indexed="12"/>
      <name val="ＭＳ ゴシック"/>
      <family val="3"/>
      <charset val="128"/>
    </font>
    <font>
      <sz val="11"/>
      <color indexed="10"/>
      <name val="ＭＳ ゴシック"/>
      <family val="3"/>
      <charset val="128"/>
    </font>
    <font>
      <sz val="11"/>
      <color indexed="12"/>
      <name val="ＭＳ ゴシック"/>
      <family val="3"/>
      <charset val="128"/>
    </font>
    <font>
      <sz val="11"/>
      <color indexed="8"/>
      <name val="ＭＳ ゴシック"/>
      <family val="3"/>
      <charset val="128"/>
    </font>
    <font>
      <b/>
      <sz val="14"/>
      <color indexed="9"/>
      <name val="ＭＳ ゴシック"/>
      <family val="3"/>
      <charset val="128"/>
    </font>
    <font>
      <sz val="20"/>
      <color indexed="8"/>
      <name val="ＭＳ ゴシック"/>
      <family val="3"/>
      <charset val="128"/>
    </font>
    <font>
      <sz val="12"/>
      <color indexed="8"/>
      <name val="ＭＳ ゴシック"/>
      <family val="3"/>
      <charset val="128"/>
    </font>
    <font>
      <sz val="9"/>
      <color indexed="8"/>
      <name val="ＭＳ ゴシック"/>
      <family val="3"/>
      <charset val="128"/>
    </font>
    <font>
      <b/>
      <sz val="10"/>
      <color indexed="10"/>
      <name val="ＭＳ ゴシック"/>
      <family val="3"/>
      <charset val="128"/>
    </font>
    <font>
      <sz val="12"/>
      <color indexed="10"/>
      <name val="ＭＳ ゴシック"/>
      <family val="3"/>
      <charset val="128"/>
    </font>
    <font>
      <sz val="12"/>
      <color indexed="56"/>
      <name val="ＭＳ ゴシック"/>
      <family val="3"/>
      <charset val="128"/>
    </font>
    <font>
      <b/>
      <sz val="12"/>
      <color indexed="56"/>
      <name val="ＭＳ ゴシック"/>
      <family val="3"/>
      <charset val="128"/>
    </font>
    <font>
      <sz val="12"/>
      <color indexed="25"/>
      <name val="ＭＳ ゴシック"/>
      <family val="3"/>
      <charset val="128"/>
    </font>
    <font>
      <b/>
      <sz val="12"/>
      <color indexed="25"/>
      <name val="ＭＳ ゴシック"/>
      <family val="3"/>
      <charset val="128"/>
    </font>
    <font>
      <sz val="14"/>
      <color indexed="10"/>
      <name val="ＭＳ ゴシック"/>
      <family val="3"/>
      <charset val="128"/>
    </font>
    <font>
      <b/>
      <sz val="14"/>
      <color indexed="10"/>
      <name val="ＭＳ ゴシック"/>
      <family val="3"/>
      <charset val="128"/>
    </font>
    <font>
      <sz val="14"/>
      <color indexed="8"/>
      <name val="ＭＳ ゴシック"/>
      <family val="3"/>
      <charset val="128"/>
    </font>
    <font>
      <b/>
      <sz val="16"/>
      <color indexed="10"/>
      <name val="ＭＳ ゴシック"/>
      <family val="3"/>
      <charset val="128"/>
    </font>
    <font>
      <b/>
      <sz val="11"/>
      <color indexed="8"/>
      <name val="ＭＳ ゴシック"/>
      <family val="3"/>
      <charset val="128"/>
    </font>
    <font>
      <sz val="8"/>
      <name val="ＭＳ ゴシック"/>
      <family val="3"/>
      <charset val="128"/>
    </font>
    <font>
      <b/>
      <sz val="8"/>
      <name val="ＭＳ ゴシック"/>
      <family val="3"/>
      <charset val="128"/>
    </font>
    <font>
      <sz val="6"/>
      <name val="ＭＳ Ｐゴシック"/>
      <family val="3"/>
      <charset val="128"/>
    </font>
    <font>
      <sz val="9"/>
      <color indexed="56"/>
      <name val="ＭＳ ゴシック"/>
      <family val="3"/>
      <charset val="128"/>
    </font>
    <font>
      <sz val="10"/>
      <color indexed="25"/>
      <name val="ＭＳ ゴシック"/>
      <family val="3"/>
      <charset val="128"/>
    </font>
    <font>
      <sz val="22"/>
      <color indexed="8"/>
      <name val="ＭＳ ゴシック"/>
      <family val="3"/>
      <charset val="128"/>
    </font>
    <font>
      <b/>
      <sz val="11"/>
      <color rgb="FFFF0000"/>
      <name val="ＭＳ ゴシック"/>
      <family val="3"/>
      <charset val="128"/>
    </font>
    <font>
      <sz val="11"/>
      <color rgb="FFFF0000"/>
      <name val="ＭＳ ゴシック"/>
      <family val="3"/>
      <charset val="128"/>
    </font>
    <font>
      <b/>
      <sz val="12"/>
      <color rgb="FFFF0000"/>
      <name val="ＭＳ ゴシック"/>
      <family val="3"/>
      <charset val="128"/>
    </font>
    <font>
      <sz val="11"/>
      <color rgb="FF0070C0"/>
      <name val="ＭＳ ゴシック"/>
      <family val="3"/>
      <charset val="128"/>
    </font>
    <font>
      <sz val="9"/>
      <color rgb="FF0000FF"/>
      <name val="ＭＳ ゴシック"/>
      <family val="3"/>
      <charset val="128"/>
    </font>
    <font>
      <sz val="8"/>
      <color rgb="FFFF0000"/>
      <name val="ＭＳ ゴシック"/>
      <family val="3"/>
      <charset val="128"/>
    </font>
    <font>
      <sz val="18"/>
      <color rgb="FFFF0000"/>
      <name val="ＭＳ ゴシック"/>
      <family val="3"/>
      <charset val="128"/>
    </font>
    <font>
      <sz val="12"/>
      <color indexed="8"/>
      <name val="HG創英角ｺﾞｼｯｸUB"/>
      <family val="3"/>
      <charset val="128"/>
    </font>
    <font>
      <sz val="10"/>
      <color indexed="8"/>
      <name val="HG創英角ｺﾞｼｯｸUB"/>
      <family val="3"/>
      <charset val="128"/>
    </font>
    <font>
      <b/>
      <sz val="9"/>
      <color indexed="8"/>
      <name val="ＭＳ ゴシック"/>
      <family val="3"/>
      <charset val="128"/>
    </font>
    <font>
      <sz val="10"/>
      <color rgb="FF0000FF"/>
      <name val="ＭＳ ゴシック"/>
      <family val="3"/>
      <charset val="128"/>
    </font>
    <font>
      <sz val="12"/>
      <color rgb="FFFF0000"/>
      <name val="ＭＳ ゴシック"/>
      <family val="3"/>
      <charset val="128"/>
    </font>
    <font>
      <b/>
      <sz val="9"/>
      <color rgb="FFFF0000"/>
      <name val="ＭＳ ゴシック"/>
      <family val="3"/>
      <charset val="128"/>
    </font>
    <font>
      <b/>
      <sz val="10"/>
      <color rgb="FFFF0000"/>
      <name val="ＭＳ ゴシック"/>
      <family val="3"/>
      <charset val="128"/>
    </font>
    <font>
      <sz val="12"/>
      <color indexed="8"/>
      <name val="ＭＳ 明朝"/>
      <family val="1"/>
      <charset val="128"/>
    </font>
    <font>
      <sz val="12"/>
      <name val="ＭＳ 明朝"/>
      <family val="1"/>
      <charset val="128"/>
    </font>
    <font>
      <sz val="18"/>
      <color indexed="10"/>
      <name val="HG創英角ｺﾞｼｯｸUB"/>
      <family val="3"/>
      <charset val="128"/>
    </font>
    <font>
      <b/>
      <sz val="18"/>
      <color indexed="10"/>
      <name val="ＭＳ ゴシック"/>
      <family val="3"/>
      <charset val="128"/>
    </font>
  </fonts>
  <fills count="2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8"/>
        <bgColor indexed="58"/>
      </patternFill>
    </fill>
    <fill>
      <patternFill patternType="solid">
        <fgColor indexed="8"/>
        <bgColor indexed="64"/>
      </patternFill>
    </fill>
    <fill>
      <patternFill patternType="solid">
        <fgColor rgb="FFFFCCFF"/>
        <bgColor indexed="64"/>
      </patternFill>
    </fill>
    <fill>
      <patternFill patternType="solid">
        <fgColor rgb="FFFF99CC"/>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1"/>
        <bgColor indexed="58"/>
      </patternFill>
    </fill>
    <fill>
      <patternFill patternType="solid">
        <fgColor rgb="FFFFFF00"/>
        <bgColor indexed="64"/>
      </patternFill>
    </fill>
    <fill>
      <patternFill patternType="solid">
        <fgColor theme="8" tint="0.79998168889431442"/>
        <bgColor indexed="64"/>
      </patternFill>
    </fill>
    <fill>
      <patternFill patternType="solid">
        <fgColor rgb="FF66FFFF"/>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10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right/>
      <top/>
      <bottom style="dotted">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dotted">
        <color indexed="8"/>
      </right>
      <top style="thin">
        <color indexed="8"/>
      </top>
      <bottom style="medium">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bottom/>
      <diagonal/>
    </border>
    <border>
      <left style="medium">
        <color indexed="64"/>
      </left>
      <right/>
      <top style="medium">
        <color indexed="64"/>
      </top>
      <bottom style="thin">
        <color indexed="64"/>
      </bottom>
      <diagonal/>
    </border>
    <border>
      <left style="hair">
        <color indexed="8"/>
      </left>
      <right/>
      <top/>
      <bottom/>
      <diagonal/>
    </border>
    <border>
      <left style="dotted">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dotted">
        <color indexed="8"/>
      </left>
      <right/>
      <top style="thin">
        <color indexed="8"/>
      </top>
      <bottom style="medium">
        <color indexed="64"/>
      </bottom>
      <diagonal/>
    </border>
    <border>
      <left/>
      <right style="medium">
        <color indexed="64"/>
      </right>
      <top style="thin">
        <color indexed="8"/>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10"/>
      </right>
      <top/>
      <bottom/>
      <diagonal/>
    </border>
    <border>
      <left style="medium">
        <color indexed="64"/>
      </left>
      <right/>
      <top style="medium">
        <color indexed="64"/>
      </top>
      <bottom style="thin">
        <color indexed="8"/>
      </bottom>
      <diagonal/>
    </border>
    <border>
      <left/>
      <right style="dotted">
        <color indexed="8"/>
      </right>
      <top style="medium">
        <color indexed="64"/>
      </top>
      <bottom style="thin">
        <color indexed="8"/>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tted">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dotted">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diagonal/>
    </border>
    <border>
      <left/>
      <right/>
      <top style="medium">
        <color indexed="64"/>
      </top>
      <bottom/>
      <diagonal/>
    </border>
    <border>
      <left style="thin">
        <color indexed="8"/>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top style="thin">
        <color indexed="8"/>
      </top>
      <bottom/>
      <diagonal/>
    </border>
    <border>
      <left/>
      <right style="dotted">
        <color indexed="8"/>
      </right>
      <top style="thin">
        <color indexed="8"/>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right/>
      <top style="thin">
        <color indexed="64"/>
      </top>
      <bottom/>
      <diagonal/>
    </border>
  </borders>
  <cellStyleXfs count="2">
    <xf numFmtId="0" fontId="0" fillId="0" borderId="0">
      <alignment vertical="center"/>
    </xf>
    <xf numFmtId="0" fontId="40" fillId="0" borderId="0"/>
  </cellStyleXfs>
  <cellXfs count="481">
    <xf numFmtId="0" fontId="0" fillId="0" borderId="0" xfId="0">
      <alignment vertical="center"/>
    </xf>
    <xf numFmtId="0" fontId="16" fillId="0" borderId="0" xfId="0" applyFont="1">
      <alignment vertical="center"/>
    </xf>
    <xf numFmtId="0" fontId="18" fillId="0" borderId="0" xfId="0" applyFont="1" applyAlignment="1">
      <alignment horizontal="center" vertical="center"/>
    </xf>
    <xf numFmtId="0" fontId="13" fillId="0" borderId="0" xfId="0" applyFont="1">
      <alignment vertical="center"/>
    </xf>
    <xf numFmtId="0" fontId="10" fillId="0" borderId="0" xfId="0" applyFont="1">
      <alignment vertical="center"/>
    </xf>
    <xf numFmtId="14" fontId="10" fillId="0" borderId="0" xfId="0" applyNumberFormat="1" applyFont="1">
      <alignment vertical="center"/>
    </xf>
    <xf numFmtId="0" fontId="6" fillId="0" borderId="0" xfId="0" applyFont="1">
      <alignment vertical="center"/>
    </xf>
    <xf numFmtId="0" fontId="11" fillId="0" borderId="0" xfId="0" applyFont="1">
      <alignment vertical="center"/>
    </xf>
    <xf numFmtId="0" fontId="15" fillId="0" borderId="0" xfId="0" applyFont="1">
      <alignment vertical="center"/>
    </xf>
    <xf numFmtId="0" fontId="11" fillId="0" borderId="0" xfId="0" applyFont="1" applyAlignment="1"/>
    <xf numFmtId="0" fontId="6" fillId="0" borderId="0" xfId="0" applyFont="1" applyAlignment="1"/>
    <xf numFmtId="0" fontId="5" fillId="0" borderId="0" xfId="0" applyFont="1">
      <alignment vertical="center"/>
    </xf>
    <xf numFmtId="0" fontId="23" fillId="0" borderId="0" xfId="0" applyFont="1" applyAlignment="1"/>
    <xf numFmtId="0" fontId="6" fillId="0" borderId="1" xfId="0" applyFont="1" applyBorder="1" applyAlignment="1">
      <alignment horizontal="center" vertical="center"/>
    </xf>
    <xf numFmtId="0" fontId="6" fillId="0" borderId="0" xfId="0" applyFont="1" applyAlignment="1">
      <alignment horizontal="center" vertical="center"/>
    </xf>
    <xf numFmtId="0" fontId="24" fillId="0" borderId="0" xfId="0" applyFont="1">
      <alignment vertical="center"/>
    </xf>
    <xf numFmtId="176" fontId="13" fillId="2" borderId="2" xfId="0" applyNumberFormat="1" applyFont="1" applyFill="1" applyBorder="1" applyAlignment="1" applyProtection="1">
      <alignment horizontal="center" vertical="center" shrinkToFit="1"/>
      <protection locked="0"/>
    </xf>
    <xf numFmtId="0" fontId="13" fillId="2" borderId="2" xfId="0" applyFont="1" applyFill="1" applyBorder="1" applyAlignment="1">
      <alignment horizontal="center" vertical="center" shrinkToFit="1"/>
    </xf>
    <xf numFmtId="5" fontId="6" fillId="0" borderId="0" xfId="0" applyNumberFormat="1" applyFont="1">
      <alignment vertical="center"/>
    </xf>
    <xf numFmtId="0" fontId="41" fillId="0" borderId="0" xfId="0" applyFont="1">
      <alignment vertical="center"/>
    </xf>
    <xf numFmtId="0" fontId="42" fillId="0" borderId="0" xfId="0" applyFont="1">
      <alignment vertical="center"/>
    </xf>
    <xf numFmtId="0" fontId="13" fillId="2" borderId="2" xfId="0" applyFont="1" applyFill="1" applyBorder="1">
      <alignment vertical="center"/>
    </xf>
    <xf numFmtId="0" fontId="29" fillId="2" borderId="2" xfId="0" applyFont="1" applyFill="1" applyBorder="1" applyAlignment="1" applyProtection="1">
      <alignment horizontal="center" vertical="center" shrinkToFit="1"/>
      <protection locked="0"/>
    </xf>
    <xf numFmtId="14" fontId="17" fillId="0" borderId="0" xfId="0" applyNumberFormat="1" applyFont="1">
      <alignment vertical="center"/>
    </xf>
    <xf numFmtId="49" fontId="13" fillId="0" borderId="0" xfId="0" applyNumberFormat="1" applyFont="1">
      <alignment vertical="center"/>
    </xf>
    <xf numFmtId="6" fontId="13" fillId="0" borderId="0" xfId="0" applyNumberFormat="1" applyFont="1">
      <alignment vertical="center"/>
    </xf>
    <xf numFmtId="0" fontId="13" fillId="2" borderId="3" xfId="0" applyFont="1" applyFill="1" applyBorder="1" applyAlignment="1" applyProtection="1">
      <alignment vertical="center" shrinkToFit="1"/>
      <protection locked="0"/>
    </xf>
    <xf numFmtId="0" fontId="13" fillId="2" borderId="4" xfId="0" applyFont="1" applyFill="1" applyBorder="1" applyAlignment="1" applyProtection="1">
      <alignment vertical="center" shrinkToFit="1"/>
      <protection locked="0"/>
    </xf>
    <xf numFmtId="0" fontId="8" fillId="0" borderId="0" xfId="0" applyFont="1">
      <alignment vertical="center"/>
    </xf>
    <xf numFmtId="0" fontId="17" fillId="0" borderId="0" xfId="0" applyFont="1">
      <alignment vertical="center"/>
    </xf>
    <xf numFmtId="0" fontId="17" fillId="0" borderId="0" xfId="0" applyFont="1" applyAlignment="1">
      <alignment vertical="center" shrinkToFit="1"/>
    </xf>
    <xf numFmtId="0" fontId="27" fillId="0" borderId="0" xfId="0" applyFont="1" applyAlignment="1">
      <alignment horizontal="center" vertical="center" shrinkToFit="1"/>
    </xf>
    <xf numFmtId="0" fontId="17" fillId="0" borderId="0" xfId="0" applyFont="1" applyAlignment="1">
      <alignment horizontal="left" vertical="center"/>
    </xf>
    <xf numFmtId="0" fontId="8" fillId="0" borderId="0" xfId="0" applyFont="1" applyAlignment="1">
      <alignment horizontal="center" vertical="center"/>
    </xf>
    <xf numFmtId="0" fontId="17" fillId="0" borderId="0" xfId="0" applyFont="1" applyAlignment="1"/>
    <xf numFmtId="0" fontId="3" fillId="0" borderId="0" xfId="0" applyFont="1" applyAlignment="1">
      <alignment horizontal="left" vertical="center"/>
    </xf>
    <xf numFmtId="0" fontId="20" fillId="0" borderId="2" xfId="0" applyFont="1" applyBorder="1" applyAlignment="1">
      <alignment horizontal="center" vertical="center" wrapText="1"/>
    </xf>
    <xf numFmtId="0" fontId="20" fillId="8" borderId="3" xfId="0" applyFont="1" applyFill="1" applyBorder="1">
      <alignment vertical="center"/>
    </xf>
    <xf numFmtId="0" fontId="20" fillId="8" borderId="4" xfId="0" applyFont="1" applyFill="1" applyBorder="1">
      <alignment vertical="center"/>
    </xf>
    <xf numFmtId="0" fontId="20" fillId="8" borderId="3" xfId="0" applyFont="1" applyFill="1" applyBorder="1" applyAlignment="1">
      <alignment vertical="center" wrapText="1"/>
    </xf>
    <xf numFmtId="0" fontId="20" fillId="8" borderId="4" xfId="0" applyFont="1" applyFill="1" applyBorder="1" applyAlignment="1">
      <alignment vertical="center" wrapText="1"/>
    </xf>
    <xf numFmtId="0" fontId="20" fillId="8"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0" fillId="0" borderId="2" xfId="0" applyFont="1" applyBorder="1" applyAlignment="1">
      <alignment horizontal="center" vertical="center"/>
    </xf>
    <xf numFmtId="49" fontId="13" fillId="2" borderId="2" xfId="0" applyNumberFormat="1" applyFont="1" applyFill="1" applyBorder="1" applyAlignment="1">
      <alignment horizontal="center" vertical="center" shrinkToFit="1"/>
    </xf>
    <xf numFmtId="0" fontId="13" fillId="2" borderId="2" xfId="0" applyFont="1" applyFill="1" applyBorder="1" applyAlignment="1">
      <alignment vertical="center" shrinkToFit="1"/>
    </xf>
    <xf numFmtId="0" fontId="13" fillId="0" borderId="2" xfId="0" applyFont="1" applyBorder="1" applyAlignment="1">
      <alignment horizontal="center" vertical="center" shrinkToFit="1"/>
    </xf>
    <xf numFmtId="0" fontId="20" fillId="9" borderId="3" xfId="0" applyFont="1" applyFill="1" applyBorder="1">
      <alignment vertical="center"/>
    </xf>
    <xf numFmtId="0" fontId="20" fillId="9" borderId="4" xfId="0" applyFont="1" applyFill="1" applyBorder="1">
      <alignment vertical="center"/>
    </xf>
    <xf numFmtId="0" fontId="20" fillId="9" borderId="3" xfId="0" applyFont="1" applyFill="1" applyBorder="1" applyAlignment="1">
      <alignment vertical="center" wrapText="1"/>
    </xf>
    <xf numFmtId="0" fontId="20" fillId="9" borderId="4" xfId="0" applyFont="1" applyFill="1" applyBorder="1" applyAlignment="1">
      <alignment vertical="center" wrapText="1"/>
    </xf>
    <xf numFmtId="0" fontId="20" fillId="9" borderId="2"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44" fillId="0" borderId="0" xfId="0" applyFont="1" applyAlignment="1">
      <alignment horizontal="center" vertical="center"/>
    </xf>
    <xf numFmtId="0" fontId="6" fillId="0" borderId="0" xfId="0" quotePrefix="1" applyFont="1" applyAlignment="1">
      <alignment horizontal="right" vertical="center" wrapText="1"/>
    </xf>
    <xf numFmtId="0" fontId="45" fillId="0" borderId="0" xfId="0" applyFont="1" applyAlignment="1">
      <alignment horizontal="center" vertical="center"/>
    </xf>
    <xf numFmtId="0" fontId="32" fillId="0" borderId="0" xfId="0" applyFont="1" applyAlignment="1">
      <alignment horizontal="center" vertical="center"/>
    </xf>
    <xf numFmtId="0" fontId="33" fillId="0" borderId="0" xfId="0" applyFont="1">
      <alignment vertical="center"/>
    </xf>
    <xf numFmtId="0" fontId="20"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29" fillId="0" borderId="2" xfId="0" applyFont="1" applyBorder="1" applyAlignment="1">
      <alignment horizontal="center" vertical="center" shrinkToFit="1"/>
    </xf>
    <xf numFmtId="0" fontId="17" fillId="0" borderId="5" xfId="0" applyFont="1" applyBorder="1" applyAlignment="1">
      <alignment horizontal="right" vertical="center"/>
    </xf>
    <xf numFmtId="0" fontId="3" fillId="0" borderId="5" xfId="0" applyFont="1" applyBorder="1" applyAlignment="1">
      <alignment horizontal="right" vertical="center"/>
    </xf>
    <xf numFmtId="0" fontId="6" fillId="0" borderId="0" xfId="0" applyFont="1" applyAlignment="1">
      <alignment horizontal="right" vertical="center"/>
    </xf>
    <xf numFmtId="0" fontId="10" fillId="0" borderId="0" xfId="0" applyFont="1" applyAlignment="1">
      <alignment horizontal="right" vertical="center"/>
    </xf>
    <xf numFmtId="0" fontId="6" fillId="0" borderId="0" xfId="0" quotePrefix="1" applyFont="1" applyAlignment="1">
      <alignment horizontal="right" vertical="center"/>
    </xf>
    <xf numFmtId="0" fontId="46" fillId="0" borderId="0" xfId="0" applyFont="1">
      <alignment vertical="center"/>
    </xf>
    <xf numFmtId="0" fontId="31" fillId="0" borderId="0" xfId="0" applyFont="1">
      <alignment vertical="center"/>
    </xf>
    <xf numFmtId="0" fontId="20" fillId="3" borderId="2" xfId="0" applyFont="1" applyFill="1" applyBorder="1" applyAlignment="1">
      <alignment horizontal="center" vertical="center" wrapText="1"/>
    </xf>
    <xf numFmtId="0" fontId="20" fillId="3" borderId="2" xfId="0" applyFont="1" applyFill="1" applyBorder="1">
      <alignment vertical="center"/>
    </xf>
    <xf numFmtId="0" fontId="47" fillId="0" borderId="0" xfId="0" applyFont="1" applyAlignment="1">
      <alignment horizontal="center" vertical="center"/>
    </xf>
    <xf numFmtId="0" fontId="48" fillId="0" borderId="0" xfId="0" applyFont="1" applyAlignment="1">
      <alignment horizontal="center" vertical="center"/>
    </xf>
    <xf numFmtId="0" fontId="35" fillId="0" borderId="0" xfId="0" applyFont="1" applyAlignment="1">
      <alignment horizontal="center" vertical="center"/>
    </xf>
    <xf numFmtId="0" fontId="10" fillId="0" borderId="0" xfId="0" applyFont="1" applyAlignment="1">
      <alignment horizontal="center" vertical="center"/>
    </xf>
    <xf numFmtId="0" fontId="20" fillId="0" borderId="6" xfId="0" applyFont="1" applyBorder="1" applyAlignment="1">
      <alignment horizontal="center" vertical="center" wrapText="1"/>
    </xf>
    <xf numFmtId="14" fontId="26" fillId="0" borderId="0" xfId="0" applyNumberFormat="1" applyFont="1" applyAlignment="1">
      <alignment horizontal="center" vertical="center"/>
    </xf>
    <xf numFmtId="14" fontId="25" fillId="0" borderId="0" xfId="0" applyNumberFormat="1" applyFont="1">
      <alignment vertical="center"/>
    </xf>
    <xf numFmtId="0" fontId="25" fillId="0" borderId="0" xfId="0" applyFont="1">
      <alignment vertical="center"/>
    </xf>
    <xf numFmtId="0" fontId="7" fillId="0" borderId="0" xfId="0" applyFont="1">
      <alignment vertical="center"/>
    </xf>
    <xf numFmtId="0" fontId="35" fillId="0" borderId="0" xfId="0" applyFont="1" applyAlignment="1">
      <alignment horizontal="left" vertical="center"/>
    </xf>
    <xf numFmtId="0" fontId="47" fillId="10" borderId="2" xfId="0" applyFont="1" applyFill="1" applyBorder="1" applyAlignment="1">
      <alignment horizontal="center" vertical="center" shrinkToFit="1"/>
    </xf>
    <xf numFmtId="49" fontId="47" fillId="10" borderId="2" xfId="0" applyNumberFormat="1" applyFont="1" applyFill="1" applyBorder="1" applyAlignment="1">
      <alignment horizontal="center" vertical="center" shrinkToFit="1"/>
    </xf>
    <xf numFmtId="0" fontId="47" fillId="10" borderId="2" xfId="0" applyFont="1" applyFill="1" applyBorder="1" applyAlignment="1">
      <alignment vertical="center" shrinkToFit="1"/>
    </xf>
    <xf numFmtId="0" fontId="43" fillId="0" borderId="0" xfId="0" applyFont="1">
      <alignment vertical="center"/>
    </xf>
    <xf numFmtId="0" fontId="49" fillId="0" borderId="0" xfId="0" applyFont="1">
      <alignment vertical="center"/>
    </xf>
    <xf numFmtId="0" fontId="51" fillId="0" borderId="0" xfId="0" applyFont="1" applyAlignment="1">
      <alignment horizontal="center" vertical="center" shrinkToFit="1"/>
    </xf>
    <xf numFmtId="0" fontId="53" fillId="3" borderId="2" xfId="0" applyFont="1" applyFill="1" applyBorder="1" applyAlignment="1">
      <alignment horizontal="center" vertical="center" wrapText="1"/>
    </xf>
    <xf numFmtId="0" fontId="53" fillId="3" borderId="2" xfId="0" applyFont="1" applyFill="1" applyBorder="1">
      <alignment vertical="center"/>
    </xf>
    <xf numFmtId="0" fontId="53" fillId="0" borderId="2" xfId="0" applyFont="1" applyBorder="1" applyAlignment="1">
      <alignment horizontal="center" vertical="center"/>
    </xf>
    <xf numFmtId="0" fontId="20" fillId="7" borderId="2" xfId="0" applyFont="1" applyFill="1" applyBorder="1" applyAlignment="1">
      <alignment horizontal="center" vertical="center" wrapText="1"/>
    </xf>
    <xf numFmtId="0" fontId="49" fillId="0" borderId="2" xfId="0" applyFont="1" applyBorder="1" applyAlignment="1">
      <alignment horizontal="center" vertical="center"/>
    </xf>
    <xf numFmtId="0" fontId="49" fillId="0" borderId="2" xfId="0" applyFont="1" applyBorder="1">
      <alignment vertical="center"/>
    </xf>
    <xf numFmtId="0" fontId="49" fillId="8" borderId="2" xfId="0" applyFont="1" applyFill="1" applyBorder="1" applyAlignment="1">
      <alignment horizontal="center" vertical="center"/>
    </xf>
    <xf numFmtId="0" fontId="49" fillId="9" borderId="2" xfId="0" applyFont="1" applyFill="1" applyBorder="1" applyAlignment="1">
      <alignment horizontal="center" vertical="center"/>
    </xf>
    <xf numFmtId="0" fontId="49" fillId="5" borderId="2" xfId="0" applyFont="1" applyFill="1" applyBorder="1" applyAlignment="1">
      <alignment horizontal="center" vertical="center"/>
    </xf>
    <xf numFmtId="0" fontId="5" fillId="0" borderId="0" xfId="0" applyFont="1" applyAlignment="1">
      <alignment vertical="center" shrinkToFit="1"/>
    </xf>
    <xf numFmtId="0" fontId="49" fillId="11" borderId="2" xfId="0" applyFont="1" applyFill="1" applyBorder="1">
      <alignment vertical="center"/>
    </xf>
    <xf numFmtId="0" fontId="49" fillId="11" borderId="2" xfId="0" applyFont="1" applyFill="1" applyBorder="1" applyAlignment="1">
      <alignment horizontal="center" vertical="center"/>
    </xf>
    <xf numFmtId="0" fontId="48" fillId="0" borderId="0" xfId="0" applyFont="1">
      <alignment vertical="center"/>
    </xf>
    <xf numFmtId="0" fontId="31" fillId="0" borderId="0" xfId="0" applyFont="1" applyAlignment="1">
      <alignment vertical="center" shrinkToFit="1"/>
    </xf>
    <xf numFmtId="0" fontId="35" fillId="0" borderId="0" xfId="0" applyFont="1">
      <alignment vertical="center"/>
    </xf>
    <xf numFmtId="0" fontId="54" fillId="0" borderId="0" xfId="0" applyFont="1">
      <alignment vertical="center"/>
    </xf>
    <xf numFmtId="0" fontId="0" fillId="0" borderId="0" xfId="0" applyAlignment="1">
      <alignment horizontal="center" vertical="center"/>
    </xf>
    <xf numFmtId="0" fontId="17"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6" fillId="0" borderId="0" xfId="0" applyFont="1" applyAlignment="1">
      <alignment horizontal="center" vertical="center"/>
    </xf>
    <xf numFmtId="0" fontId="56" fillId="0" borderId="0" xfId="0" applyFont="1">
      <alignment vertical="center"/>
    </xf>
    <xf numFmtId="0" fontId="57" fillId="0" borderId="0" xfId="0" applyFont="1">
      <alignment vertical="center"/>
    </xf>
    <xf numFmtId="0" fontId="58" fillId="0" borderId="0" xfId="0" applyFont="1" applyAlignment="1">
      <alignment horizontal="center" vertical="center"/>
    </xf>
    <xf numFmtId="0" fontId="58" fillId="0" borderId="0" xfId="0" applyFont="1" applyAlignment="1"/>
    <xf numFmtId="0" fontId="10" fillId="7" borderId="2" xfId="0" applyFont="1" applyFill="1" applyBorder="1" applyAlignment="1">
      <alignment horizontal="center" vertical="center" wrapText="1"/>
    </xf>
    <xf numFmtId="0" fontId="6" fillId="0" borderId="0" xfId="0" applyFont="1" applyAlignment="1">
      <alignment vertical="top"/>
    </xf>
    <xf numFmtId="0" fontId="20" fillId="0" borderId="4" xfId="0" applyFont="1" applyBorder="1" applyAlignment="1">
      <alignment horizontal="center" vertical="center" wrapText="1"/>
    </xf>
    <xf numFmtId="0" fontId="60" fillId="0" borderId="0" xfId="0" applyFont="1" applyAlignment="1">
      <alignment horizontal="center" vertical="center"/>
    </xf>
    <xf numFmtId="0" fontId="10" fillId="0" borderId="0" xfId="0" quotePrefix="1" applyFont="1" applyAlignment="1">
      <alignment horizontal="right" vertical="center"/>
    </xf>
    <xf numFmtId="0" fontId="47" fillId="15" borderId="2" xfId="0" applyFont="1" applyFill="1" applyBorder="1" applyAlignment="1">
      <alignment horizontal="center" vertical="center" shrinkToFit="1"/>
    </xf>
    <xf numFmtId="49" fontId="47" fillId="15" borderId="2" xfId="0" applyNumberFormat="1" applyFont="1" applyFill="1" applyBorder="1" applyAlignment="1">
      <alignment horizontal="center" vertical="center" shrinkToFit="1"/>
    </xf>
    <xf numFmtId="0" fontId="47" fillId="15" borderId="2" xfId="0" applyFont="1" applyFill="1" applyBorder="1" applyAlignment="1">
      <alignment vertical="center" shrinkToFit="1"/>
    </xf>
    <xf numFmtId="176" fontId="47" fillId="15" borderId="2" xfId="0" applyNumberFormat="1" applyFont="1" applyFill="1" applyBorder="1">
      <alignment vertical="center"/>
    </xf>
    <xf numFmtId="0" fontId="47" fillId="15" borderId="2" xfId="0" applyFont="1" applyFill="1" applyBorder="1">
      <alignment vertical="center"/>
    </xf>
    <xf numFmtId="0" fontId="28" fillId="16" borderId="2" xfId="0" applyFont="1" applyFill="1" applyBorder="1" applyAlignment="1">
      <alignment horizontal="center" vertical="center" wrapText="1"/>
    </xf>
    <xf numFmtId="0" fontId="29" fillId="0" borderId="2" xfId="0" quotePrefix="1" applyFont="1" applyBorder="1" applyAlignment="1" applyProtection="1">
      <alignment horizontal="center" vertical="center" shrinkToFit="1"/>
      <protection locked="0"/>
    </xf>
    <xf numFmtId="0" fontId="3" fillId="17" borderId="10" xfId="0" applyFont="1" applyFill="1" applyBorder="1" applyAlignment="1" applyProtection="1">
      <alignment horizontal="center" vertical="center" shrinkToFit="1"/>
      <protection locked="0"/>
    </xf>
    <xf numFmtId="0" fontId="64" fillId="0" borderId="2" xfId="0" applyFont="1" applyBorder="1">
      <alignment vertical="center"/>
    </xf>
    <xf numFmtId="0" fontId="71" fillId="0" borderId="11" xfId="0" applyFont="1" applyBorder="1" applyAlignment="1">
      <alignment horizontal="center" vertical="center"/>
    </xf>
    <xf numFmtId="0" fontId="17" fillId="0" borderId="0" xfId="0" applyFont="1" applyAlignment="1">
      <alignment horizontal="center"/>
    </xf>
    <xf numFmtId="0" fontId="16" fillId="0" borderId="0" xfId="0" applyFont="1" applyAlignment="1">
      <alignment horizontal="center" vertical="center"/>
    </xf>
    <xf numFmtId="0" fontId="29" fillId="0" borderId="0" xfId="0" applyFont="1" applyAlignment="1">
      <alignment horizontal="left" vertical="center"/>
    </xf>
    <xf numFmtId="0" fontId="17" fillId="0" borderId="0" xfId="0" applyFont="1" applyAlignment="1">
      <alignment horizontal="left"/>
    </xf>
    <xf numFmtId="0" fontId="56" fillId="0" borderId="0" xfId="0" applyFont="1" applyAlignment="1">
      <alignment horizontal="left" vertical="center"/>
    </xf>
    <xf numFmtId="0" fontId="16" fillId="0" borderId="0" xfId="0" applyFont="1" applyAlignment="1">
      <alignment horizontal="left" vertical="center"/>
    </xf>
    <xf numFmtId="0" fontId="13" fillId="0" borderId="2" xfId="0" applyFont="1" applyBorder="1">
      <alignment vertical="center"/>
    </xf>
    <xf numFmtId="0" fontId="3" fillId="0" borderId="0" xfId="0" applyFont="1" applyAlignment="1"/>
    <xf numFmtId="0" fontId="6" fillId="7" borderId="2" xfId="0" applyFont="1" applyFill="1" applyBorder="1" applyAlignment="1">
      <alignment horizontal="center" vertical="center" wrapText="1" shrinkToFit="1"/>
    </xf>
    <xf numFmtId="0" fontId="49" fillId="0" borderId="0" xfId="0" applyFont="1" applyAlignment="1">
      <alignment horizontal="center" vertical="center"/>
    </xf>
    <xf numFmtId="0" fontId="6" fillId="0" borderId="0" xfId="0" applyFont="1" applyAlignment="1">
      <alignment vertical="center" shrinkToFit="1"/>
    </xf>
    <xf numFmtId="0" fontId="6" fillId="0" borderId="12" xfId="0" applyFont="1" applyBorder="1" applyAlignment="1">
      <alignment vertical="center" shrinkToFit="1"/>
    </xf>
    <xf numFmtId="0" fontId="6" fillId="0" borderId="0" xfId="0" applyFont="1" applyAlignment="1">
      <alignment vertical="center" wrapText="1"/>
    </xf>
    <xf numFmtId="178" fontId="5" fillId="0" borderId="0" xfId="0" applyNumberFormat="1" applyFont="1">
      <alignment vertical="center"/>
    </xf>
    <xf numFmtId="178" fontId="36" fillId="0" borderId="0" xfId="0" applyNumberFormat="1" applyFont="1">
      <alignment vertical="center"/>
    </xf>
    <xf numFmtId="0" fontId="65" fillId="0" borderId="0" xfId="0" applyFont="1" applyAlignment="1">
      <alignment vertical="center" wrapText="1"/>
    </xf>
    <xf numFmtId="0" fontId="65" fillId="0" borderId="0" xfId="0" applyFont="1">
      <alignment vertical="center"/>
    </xf>
    <xf numFmtId="0" fontId="6" fillId="0" borderId="2" xfId="0" applyFont="1" applyBorder="1" applyAlignment="1">
      <alignment horizontal="center" vertical="center" wrapText="1" shrinkToFit="1"/>
    </xf>
    <xf numFmtId="176" fontId="29" fillId="2" borderId="2" xfId="0" applyNumberFormat="1" applyFont="1" applyFill="1" applyBorder="1" applyAlignment="1" applyProtection="1">
      <alignment horizontal="center" vertical="center" shrinkToFit="1"/>
      <protection locked="0"/>
    </xf>
    <xf numFmtId="0" fontId="29" fillId="2" borderId="2" xfId="0" applyFont="1" applyFill="1" applyBorder="1" applyAlignment="1">
      <alignment horizontal="center" vertical="center" shrinkToFit="1"/>
    </xf>
    <xf numFmtId="0" fontId="29" fillId="0" borderId="2" xfId="0" applyFont="1" applyBorder="1" applyAlignment="1" applyProtection="1">
      <alignment horizontal="center" vertical="center" shrinkToFit="1"/>
      <protection locked="0"/>
    </xf>
    <xf numFmtId="49" fontId="17" fillId="0" borderId="0" xfId="0" applyNumberFormat="1" applyFont="1" applyAlignment="1">
      <alignment horizontal="center" vertical="center" shrinkToFit="1"/>
    </xf>
    <xf numFmtId="49" fontId="8" fillId="0" borderId="0" xfId="0" applyNumberFormat="1" applyFont="1">
      <alignment vertical="center"/>
    </xf>
    <xf numFmtId="49" fontId="17" fillId="0" borderId="0" xfId="0" applyNumberFormat="1" applyFont="1" applyAlignment="1">
      <alignment horizontal="center" vertical="center"/>
    </xf>
    <xf numFmtId="49" fontId="8" fillId="0" borderId="0" xfId="0" applyNumberFormat="1" applyFont="1" applyAlignment="1">
      <alignment horizontal="center" vertical="center"/>
    </xf>
    <xf numFmtId="49" fontId="17" fillId="0" borderId="0" xfId="0" applyNumberFormat="1" applyFont="1">
      <alignment vertical="center"/>
    </xf>
    <xf numFmtId="49" fontId="56" fillId="0" borderId="0" xfId="0" applyNumberFormat="1" applyFont="1" applyAlignment="1">
      <alignment horizontal="center" vertical="center"/>
    </xf>
    <xf numFmtId="49" fontId="20" fillId="8" borderId="2" xfId="0" applyNumberFormat="1" applyFont="1" applyFill="1" applyBorder="1" applyAlignment="1">
      <alignment horizontal="center" vertical="center" wrapText="1"/>
    </xf>
    <xf numFmtId="49" fontId="13" fillId="2" borderId="2" xfId="0" applyNumberFormat="1" applyFont="1" applyFill="1" applyBorder="1" applyAlignment="1" applyProtection="1">
      <alignment horizontal="right" vertical="center" shrinkToFit="1"/>
      <protection locked="0"/>
    </xf>
    <xf numFmtId="49" fontId="17" fillId="0" borderId="0" xfId="0" applyNumberFormat="1" applyFont="1" applyAlignment="1">
      <alignment horizontal="center"/>
    </xf>
    <xf numFmtId="49" fontId="17" fillId="0" borderId="0" xfId="0" applyNumberFormat="1" applyFont="1" applyAlignment="1"/>
    <xf numFmtId="49" fontId="16" fillId="0" borderId="0" xfId="0" applyNumberFormat="1" applyFont="1" applyAlignment="1">
      <alignment horizontal="center" vertical="center"/>
    </xf>
    <xf numFmtId="49" fontId="16" fillId="0" borderId="0" xfId="0" applyNumberFormat="1" applyFont="1">
      <alignment vertical="center"/>
    </xf>
    <xf numFmtId="49" fontId="58" fillId="0" borderId="0" xfId="0" applyNumberFormat="1" applyFont="1" applyAlignment="1"/>
    <xf numFmtId="49" fontId="58" fillId="0" borderId="0" xfId="0" applyNumberFormat="1" applyFont="1" applyAlignment="1">
      <alignment horizontal="center" vertical="center"/>
    </xf>
    <xf numFmtId="49" fontId="29" fillId="2" borderId="2" xfId="0" applyNumberFormat="1" applyFont="1" applyFill="1" applyBorder="1" applyAlignment="1" applyProtection="1">
      <alignment vertical="center" shrinkToFit="1"/>
      <protection locked="0"/>
    </xf>
    <xf numFmtId="0" fontId="13" fillId="0" borderId="0" xfId="0" applyFont="1" applyAlignment="1">
      <alignment horizontal="right" vertical="center"/>
    </xf>
    <xf numFmtId="0" fontId="13" fillId="0" borderId="0" xfId="0" applyFont="1" applyAlignment="1">
      <alignment horizontal="center" vertical="center"/>
    </xf>
    <xf numFmtId="0" fontId="17" fillId="0" borderId="0" xfId="0" applyFont="1" applyAlignment="1">
      <alignment horizontal="right" vertical="center"/>
    </xf>
    <xf numFmtId="0" fontId="17" fillId="0" borderId="2" xfId="0" applyFont="1" applyBorder="1">
      <alignment vertical="center"/>
    </xf>
    <xf numFmtId="0" fontId="17" fillId="0" borderId="2" xfId="0" applyFont="1" applyBorder="1" applyAlignment="1">
      <alignment horizontal="center" vertical="center"/>
    </xf>
    <xf numFmtId="0" fontId="16" fillId="0" borderId="2" xfId="0" applyFont="1" applyBorder="1" applyAlignment="1">
      <alignment horizontal="center" vertical="center"/>
    </xf>
    <xf numFmtId="49" fontId="17" fillId="0" borderId="2" xfId="0" applyNumberFormat="1" applyFont="1" applyBorder="1">
      <alignment vertical="center"/>
    </xf>
    <xf numFmtId="49" fontId="16" fillId="0" borderId="2" xfId="0" applyNumberFormat="1" applyFont="1" applyBorder="1">
      <alignment vertical="center"/>
    </xf>
    <xf numFmtId="0" fontId="16" fillId="0" borderId="2" xfId="0" applyFont="1" applyBorder="1">
      <alignment vertical="center"/>
    </xf>
    <xf numFmtId="0" fontId="15" fillId="0" borderId="13" xfId="0" applyFont="1" applyBorder="1">
      <alignment vertical="center"/>
    </xf>
    <xf numFmtId="0" fontId="42" fillId="0" borderId="14" xfId="0" applyFont="1" applyBorder="1">
      <alignment vertical="center"/>
    </xf>
    <xf numFmtId="0" fontId="42" fillId="0" borderId="15" xfId="0" applyFont="1" applyBorder="1">
      <alignment vertical="center"/>
    </xf>
    <xf numFmtId="14" fontId="42" fillId="0" borderId="11" xfId="0" applyNumberFormat="1" applyFont="1" applyBorder="1">
      <alignment vertical="center"/>
    </xf>
    <xf numFmtId="14" fontId="34" fillId="0" borderId="11" xfId="0" applyNumberFormat="1" applyFont="1" applyBorder="1">
      <alignment vertical="center"/>
    </xf>
    <xf numFmtId="0" fontId="55" fillId="0" borderId="14" xfId="0" applyFont="1" applyBorder="1">
      <alignment vertical="center"/>
    </xf>
    <xf numFmtId="0" fontId="6" fillId="0" borderId="15" xfId="0" applyFont="1" applyBorder="1">
      <alignment vertical="center"/>
    </xf>
    <xf numFmtId="0" fontId="5" fillId="0" borderId="11" xfId="0" applyFont="1" applyBorder="1" applyAlignment="1">
      <alignment horizontal="center" vertical="center"/>
    </xf>
    <xf numFmtId="0" fontId="5" fillId="0" borderId="15" xfId="0" applyFont="1" applyBorder="1">
      <alignment vertical="center"/>
    </xf>
    <xf numFmtId="0" fontId="42" fillId="0" borderId="11" xfId="0" applyFont="1" applyBorder="1" applyAlignment="1">
      <alignment horizontal="center" vertical="center"/>
    </xf>
    <xf numFmtId="0" fontId="34" fillId="0" borderId="13" xfId="0" applyFont="1" applyBorder="1" applyAlignment="1">
      <alignment vertical="center" shrinkToFit="1"/>
    </xf>
    <xf numFmtId="0" fontId="5" fillId="0" borderId="15" xfId="0" applyFont="1" applyBorder="1" applyAlignment="1">
      <alignment horizontal="left" vertical="center"/>
    </xf>
    <xf numFmtId="0" fontId="34" fillId="0" borderId="16" xfId="0" applyFont="1" applyBorder="1" applyAlignment="1">
      <alignment horizontal="center" vertical="center"/>
    </xf>
    <xf numFmtId="0" fontId="47" fillId="10" borderId="3" xfId="0" applyFont="1" applyFill="1" applyBorder="1" applyAlignment="1">
      <alignment vertical="center" shrinkToFit="1"/>
    </xf>
    <xf numFmtId="0" fontId="47" fillId="10" borderId="4" xfId="0" applyFont="1" applyFill="1" applyBorder="1" applyAlignment="1">
      <alignment vertical="center" shrinkToFit="1"/>
    </xf>
    <xf numFmtId="49" fontId="47" fillId="10" borderId="2" xfId="0" quotePrefix="1" applyNumberFormat="1" applyFont="1" applyFill="1" applyBorder="1" applyAlignment="1">
      <alignment horizontal="center" vertical="center" shrinkToFit="1"/>
    </xf>
    <xf numFmtId="49" fontId="47" fillId="10" borderId="2" xfId="0" applyNumberFormat="1" applyFont="1" applyFill="1" applyBorder="1" applyAlignment="1">
      <alignment horizontal="right" vertical="center" shrinkToFit="1"/>
    </xf>
    <xf numFmtId="0" fontId="72" fillId="18" borderId="2" xfId="0" applyFont="1" applyFill="1" applyBorder="1" applyAlignment="1">
      <alignment horizontal="center" vertical="center" shrinkToFit="1"/>
    </xf>
    <xf numFmtId="176" fontId="47" fillId="10" borderId="2" xfId="0" applyNumberFormat="1" applyFont="1" applyFill="1" applyBorder="1" applyAlignment="1">
      <alignment horizontal="center" vertical="center" shrinkToFit="1"/>
    </xf>
    <xf numFmtId="0" fontId="29" fillId="10" borderId="2" xfId="0" quotePrefix="1" applyFont="1" applyFill="1" applyBorder="1" applyAlignment="1">
      <alignment horizontal="center" vertical="center" shrinkToFit="1"/>
    </xf>
    <xf numFmtId="0" fontId="47" fillId="0" borderId="2" xfId="0" applyFont="1" applyBorder="1" applyAlignment="1">
      <alignment horizontal="center" vertical="center" shrinkToFit="1"/>
    </xf>
    <xf numFmtId="0" fontId="5" fillId="0" borderId="2" xfId="0" applyFont="1" applyBorder="1" applyAlignment="1">
      <alignment horizontal="center" vertical="center"/>
    </xf>
    <xf numFmtId="0" fontId="15" fillId="0" borderId="11" xfId="0" applyFont="1" applyBorder="1" applyAlignment="1">
      <alignment horizontal="center" vertical="center"/>
    </xf>
    <xf numFmtId="49" fontId="20" fillId="16" borderId="2" xfId="0" applyNumberFormat="1" applyFont="1" applyFill="1" applyBorder="1" applyAlignment="1">
      <alignment horizontal="center" vertical="center" wrapText="1"/>
    </xf>
    <xf numFmtId="0" fontId="47" fillId="15" borderId="3" xfId="0" applyFont="1" applyFill="1" applyBorder="1" applyAlignment="1">
      <alignment vertical="center" shrinkToFit="1"/>
    </xf>
    <xf numFmtId="0" fontId="47" fillId="15" borderId="4" xfId="0" applyFont="1" applyFill="1" applyBorder="1" applyAlignment="1">
      <alignment vertical="center" shrinkToFit="1"/>
    </xf>
    <xf numFmtId="49" fontId="47" fillId="15" borderId="2" xfId="0" quotePrefix="1" applyNumberFormat="1" applyFont="1" applyFill="1" applyBorder="1" applyAlignment="1">
      <alignment horizontal="center" vertical="center" shrinkToFit="1"/>
    </xf>
    <xf numFmtId="49" fontId="72" fillId="15" borderId="2" xfId="0" applyNumberFormat="1" applyFont="1" applyFill="1" applyBorder="1" applyAlignment="1">
      <alignment horizontal="right" vertical="center" shrinkToFit="1"/>
    </xf>
    <xf numFmtId="0" fontId="72" fillId="15" borderId="2" xfId="0" applyFont="1" applyFill="1" applyBorder="1" applyAlignment="1">
      <alignment horizontal="center" vertical="center" shrinkToFit="1"/>
    </xf>
    <xf numFmtId="176" fontId="47" fillId="15" borderId="2" xfId="0" applyNumberFormat="1" applyFont="1" applyFill="1" applyBorder="1" applyAlignment="1">
      <alignment horizontal="center" vertical="center" shrinkToFit="1"/>
    </xf>
    <xf numFmtId="0" fontId="42" fillId="0" borderId="2" xfId="0" applyFont="1" applyBorder="1" applyAlignment="1">
      <alignment horizontal="center" vertical="center"/>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31" fillId="0" borderId="2" xfId="0" applyFont="1" applyBorder="1" applyAlignment="1" applyProtection="1">
      <alignment horizontal="center" vertical="center"/>
      <protection locked="0"/>
    </xf>
    <xf numFmtId="0" fontId="72" fillId="18" borderId="3" xfId="0" applyFont="1" applyFill="1" applyBorder="1" applyAlignment="1">
      <alignment vertical="center" shrinkToFit="1"/>
    </xf>
    <xf numFmtId="0" fontId="72" fillId="18" borderId="4" xfId="0" applyFont="1" applyFill="1" applyBorder="1" applyAlignment="1">
      <alignment vertical="center" shrinkToFit="1"/>
    </xf>
    <xf numFmtId="49" fontId="29" fillId="2" borderId="2" xfId="0" applyNumberFormat="1" applyFont="1" applyFill="1" applyBorder="1" applyAlignment="1">
      <alignment horizontal="center" vertical="center" shrinkToFit="1"/>
    </xf>
    <xf numFmtId="0" fontId="73" fillId="0" borderId="13" xfId="0" applyFont="1" applyBorder="1">
      <alignment vertical="center"/>
    </xf>
    <xf numFmtId="0" fontId="42" fillId="0" borderId="0" xfId="0" applyFont="1" applyAlignment="1">
      <alignment horizontal="center" vertical="center"/>
    </xf>
    <xf numFmtId="178" fontId="10" fillId="0" borderId="0" xfId="0" applyNumberFormat="1" applyFont="1" applyAlignment="1">
      <alignment horizontal="center" vertical="center"/>
    </xf>
    <xf numFmtId="0" fontId="6" fillId="0" borderId="18" xfId="0" applyFont="1" applyBorder="1" applyAlignment="1">
      <alignment horizontal="center" vertical="center"/>
    </xf>
    <xf numFmtId="178" fontId="36" fillId="0" borderId="19" xfId="0" applyNumberFormat="1" applyFont="1" applyBorder="1">
      <alignment vertical="center"/>
    </xf>
    <xf numFmtId="0" fontId="36" fillId="0" borderId="0" xfId="0" applyFont="1">
      <alignment vertical="center"/>
    </xf>
    <xf numFmtId="0" fontId="65" fillId="0" borderId="0" xfId="0" applyFont="1" applyAlignment="1">
      <alignment vertical="top"/>
    </xf>
    <xf numFmtId="0" fontId="57" fillId="0" borderId="20" xfId="0" applyFont="1" applyBorder="1" applyAlignment="1">
      <alignment horizontal="center" vertical="center"/>
    </xf>
    <xf numFmtId="0" fontId="57" fillId="0" borderId="20" xfId="0" applyFont="1" applyBorder="1" applyAlignment="1">
      <alignment horizontal="center" vertical="center" wrapText="1"/>
    </xf>
    <xf numFmtId="0" fontId="59" fillId="0" borderId="20" xfId="0" applyFont="1" applyBorder="1" applyAlignment="1">
      <alignment horizontal="center" vertical="center"/>
    </xf>
    <xf numFmtId="0" fontId="64" fillId="0" borderId="21" xfId="0" applyFont="1" applyBorder="1" applyAlignment="1">
      <alignment horizontal="center" vertical="center"/>
    </xf>
    <xf numFmtId="0" fontId="74" fillId="0" borderId="20" xfId="0" applyFont="1" applyBorder="1" applyAlignment="1">
      <alignment horizontal="left" vertical="top"/>
    </xf>
    <xf numFmtId="0" fontId="68" fillId="0" borderId="0" xfId="0" applyFont="1" applyAlignment="1">
      <alignment horizontal="right" vertical="top"/>
    </xf>
    <xf numFmtId="0" fontId="20" fillId="16" borderId="2" xfId="0" applyFont="1" applyFill="1" applyBorder="1" applyAlignment="1">
      <alignment horizontal="center" vertical="center" wrapText="1"/>
    </xf>
    <xf numFmtId="0" fontId="69" fillId="0" borderId="0" xfId="0" applyFont="1" applyAlignment="1">
      <alignment horizontal="right" vertical="top"/>
    </xf>
    <xf numFmtId="0" fontId="3" fillId="0" borderId="0" xfId="0" applyFont="1" applyAlignment="1">
      <alignment vertical="center" shrinkToFit="1"/>
    </xf>
    <xf numFmtId="0" fontId="13" fillId="2" borderId="2" xfId="0" applyFont="1" applyFill="1" applyBorder="1" applyAlignment="1" applyProtection="1">
      <alignment horizontal="center" vertical="center" shrinkToFit="1"/>
      <protection locked="0"/>
    </xf>
    <xf numFmtId="0" fontId="17" fillId="0" borderId="0" xfId="0" quotePrefix="1" applyFont="1" applyAlignment="1">
      <alignment horizontal="center" vertical="center"/>
    </xf>
    <xf numFmtId="0" fontId="37" fillId="0" borderId="6" xfId="0" applyFont="1" applyBorder="1" applyAlignment="1">
      <alignment horizontal="center" vertical="center" wrapText="1"/>
    </xf>
    <xf numFmtId="0" fontId="10" fillId="0" borderId="0" xfId="0" applyFont="1" applyAlignment="1">
      <alignment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31" fillId="0" borderId="24" xfId="0" applyFont="1" applyBorder="1" applyAlignment="1" applyProtection="1">
      <alignment vertical="center" shrinkToFit="1"/>
      <protection locked="0"/>
    </xf>
    <xf numFmtId="0" fontId="70" fillId="0" borderId="0" xfId="0" applyFont="1" applyAlignment="1" applyProtection="1">
      <alignment horizontal="center" vertical="center" shrinkToFit="1"/>
      <protection locked="0"/>
    </xf>
    <xf numFmtId="0" fontId="75" fillId="0" borderId="0" xfId="0" applyFont="1" applyAlignment="1">
      <alignment vertical="center" wrapText="1"/>
    </xf>
    <xf numFmtId="0" fontId="78" fillId="0" borderId="0" xfId="0" applyFont="1">
      <alignment vertical="center"/>
    </xf>
    <xf numFmtId="0" fontId="79" fillId="0" borderId="0" xfId="0" applyFont="1" applyAlignment="1">
      <alignment horizontal="center" vertical="center"/>
    </xf>
    <xf numFmtId="0" fontId="80" fillId="0" borderId="0" xfId="0" applyFont="1">
      <alignment vertical="center"/>
    </xf>
    <xf numFmtId="0" fontId="73" fillId="0" borderId="15" xfId="0" applyFont="1" applyBorder="1">
      <alignment vertical="center"/>
    </xf>
    <xf numFmtId="0" fontId="10" fillId="0" borderId="11" xfId="0" applyFont="1" applyBorder="1">
      <alignment vertical="center"/>
    </xf>
    <xf numFmtId="0" fontId="81" fillId="0" borderId="0" xfId="0" applyFont="1" applyAlignment="1">
      <alignment horizontal="center" vertical="center"/>
    </xf>
    <xf numFmtId="0" fontId="13" fillId="0" borderId="13" xfId="0" applyFont="1" applyBorder="1">
      <alignment vertical="center"/>
    </xf>
    <xf numFmtId="0" fontId="16" fillId="0" borderId="14" xfId="0" applyFont="1" applyBorder="1">
      <alignment vertical="center"/>
    </xf>
    <xf numFmtId="0" fontId="16" fillId="0" borderId="15" xfId="0" applyFont="1" applyBorder="1">
      <alignment vertical="center"/>
    </xf>
    <xf numFmtId="0" fontId="73" fillId="0" borderId="11" xfId="0" applyFont="1" applyBorder="1" applyAlignment="1">
      <alignment horizontal="center" vertical="center"/>
    </xf>
    <xf numFmtId="5" fontId="82" fillId="0" borderId="11" xfId="0" applyNumberFormat="1" applyFont="1" applyBorder="1">
      <alignment vertical="center"/>
    </xf>
    <xf numFmtId="49" fontId="32" fillId="0" borderId="0" xfId="0" applyNumberFormat="1" applyFont="1" applyAlignment="1">
      <alignment horizontal="center" vertical="center"/>
    </xf>
    <xf numFmtId="49" fontId="20" fillId="0" borderId="2" xfId="0" applyNumberFormat="1" applyFont="1" applyBorder="1" applyAlignment="1">
      <alignment horizontal="center" vertical="center" wrapText="1"/>
    </xf>
    <xf numFmtId="49" fontId="29" fillId="0" borderId="0" xfId="0" applyNumberFormat="1" applyFont="1" applyAlignment="1">
      <alignment horizontal="center" vertical="center"/>
    </xf>
    <xf numFmtId="0" fontId="28" fillId="0" borderId="2" xfId="0" applyFont="1" applyBorder="1" applyAlignment="1">
      <alignment horizontal="center" vertical="center" wrapText="1"/>
    </xf>
    <xf numFmtId="0" fontId="23" fillId="0" borderId="0" xfId="0" applyFont="1" applyAlignment="1">
      <alignment horizontal="right" vertical="center"/>
    </xf>
    <xf numFmtId="0" fontId="11" fillId="0" borderId="0" xfId="0" applyFont="1" applyAlignment="1">
      <alignment horizontal="center" vertical="center" wrapText="1"/>
    </xf>
    <xf numFmtId="0" fontId="10" fillId="3" borderId="0" xfId="0" applyFont="1" applyFill="1" applyAlignment="1">
      <alignment horizontal="center" vertical="center"/>
    </xf>
    <xf numFmtId="0" fontId="11" fillId="3" borderId="0" xfId="0" applyFont="1" applyFill="1" applyAlignment="1">
      <alignment horizontal="center" vertical="center" wrapText="1"/>
    </xf>
    <xf numFmtId="0" fontId="10" fillId="4" borderId="0" xfId="0" applyFont="1" applyFill="1" applyAlignment="1">
      <alignment horizontal="center" vertical="center"/>
    </xf>
    <xf numFmtId="0" fontId="10" fillId="6" borderId="0" xfId="0" applyFont="1" applyFill="1" applyAlignment="1">
      <alignment horizontal="center" vertical="center"/>
    </xf>
    <xf numFmtId="0" fontId="10" fillId="7" borderId="0" xfId="0" applyFont="1" applyFill="1" applyAlignment="1">
      <alignment horizontal="center" vertical="center"/>
    </xf>
    <xf numFmtId="0" fontId="10" fillId="0" borderId="0" xfId="0" applyFont="1" applyAlignment="1">
      <alignment horizontal="center" vertical="center" wrapText="1"/>
    </xf>
    <xf numFmtId="0" fontId="10" fillId="6" borderId="0" xfId="0" applyFont="1" applyFill="1" applyAlignment="1">
      <alignment horizontal="center" vertical="center" wrapText="1"/>
    </xf>
    <xf numFmtId="176" fontId="47" fillId="10" borderId="2" xfId="0" applyNumberFormat="1" applyFont="1" applyFill="1" applyBorder="1" applyAlignment="1">
      <alignment vertical="center" shrinkToFit="1"/>
    </xf>
    <xf numFmtId="0" fontId="33" fillId="0" borderId="0" xfId="0" applyFont="1" applyAlignment="1">
      <alignment vertical="center" wrapText="1"/>
    </xf>
    <xf numFmtId="0" fontId="75" fillId="0" borderId="0" xfId="0" applyFont="1">
      <alignment vertical="center"/>
    </xf>
    <xf numFmtId="0" fontId="83" fillId="0" borderId="0" xfId="0" applyFont="1" applyAlignment="1">
      <alignment vertical="center" wrapText="1"/>
    </xf>
    <xf numFmtId="0" fontId="10" fillId="21" borderId="0" xfId="0" applyFont="1" applyFill="1" applyAlignment="1">
      <alignment horizontal="center" vertical="center" wrapText="1"/>
    </xf>
    <xf numFmtId="0" fontId="10" fillId="21" borderId="0" xfId="0" applyFont="1" applyFill="1" applyAlignment="1">
      <alignment horizontal="center" vertical="center"/>
    </xf>
    <xf numFmtId="0" fontId="10" fillId="12" borderId="0" xfId="0" applyFont="1" applyFill="1" applyAlignment="1">
      <alignment horizontal="center" vertical="center" wrapText="1"/>
    </xf>
    <xf numFmtId="0" fontId="10" fillId="4" borderId="0" xfId="0" applyFont="1" applyFill="1" applyAlignment="1">
      <alignment horizontal="center" vertical="center" wrapText="1"/>
    </xf>
    <xf numFmtId="0" fontId="10" fillId="12" borderId="0" xfId="0" applyFont="1" applyFill="1" applyAlignment="1">
      <alignment horizontal="center" vertical="center"/>
    </xf>
    <xf numFmtId="5" fontId="13" fillId="0" borderId="0" xfId="0" applyNumberFormat="1" applyFont="1">
      <alignment vertical="center"/>
    </xf>
    <xf numFmtId="0" fontId="6" fillId="15" borderId="0" xfId="0" applyFont="1" applyFill="1" applyAlignment="1">
      <alignment horizontal="center" vertical="center" wrapText="1" shrinkToFit="1"/>
    </xf>
    <xf numFmtId="0" fontId="6" fillId="23" borderId="0" xfId="0" applyFont="1" applyFill="1" applyAlignment="1">
      <alignment horizontal="center" vertical="center" wrapText="1" shrinkToFit="1"/>
    </xf>
    <xf numFmtId="0" fontId="10" fillId="24" borderId="0" xfId="0" applyFont="1" applyFill="1" applyAlignment="1">
      <alignment horizontal="center" vertical="center" wrapText="1"/>
    </xf>
    <xf numFmtId="0" fontId="10" fillId="25" borderId="0" xfId="0" applyFont="1" applyFill="1" applyAlignment="1">
      <alignment horizontal="center" vertical="center" wrapText="1"/>
    </xf>
    <xf numFmtId="0" fontId="49" fillId="0" borderId="2" xfId="0" applyFont="1" applyBorder="1" applyAlignment="1">
      <alignment vertical="center" shrinkToFit="1"/>
    </xf>
    <xf numFmtId="0" fontId="20" fillId="21" borderId="2" xfId="0" applyFont="1" applyFill="1" applyBorder="1">
      <alignment vertical="center"/>
    </xf>
    <xf numFmtId="0" fontId="53" fillId="0" borderId="2" xfId="0" applyFont="1" applyBorder="1" applyAlignment="1">
      <alignment horizontal="center" vertical="center" wrapText="1"/>
    </xf>
    <xf numFmtId="0" fontId="85" fillId="0" borderId="0" xfId="0" quotePrefix="1" applyFont="1" applyAlignment="1">
      <alignment horizontal="right" vertical="top" shrinkToFit="1"/>
    </xf>
    <xf numFmtId="0" fontId="17" fillId="0" borderId="0" xfId="0" applyFont="1" applyAlignment="1">
      <alignment horizontal="left" vertical="center" wrapText="1"/>
    </xf>
    <xf numFmtId="0" fontId="6" fillId="0" borderId="14" xfId="0" applyFont="1" applyBorder="1">
      <alignment vertical="center"/>
    </xf>
    <xf numFmtId="0" fontId="73" fillId="0" borderId="92" xfId="0" applyFont="1" applyBorder="1">
      <alignment vertical="center"/>
    </xf>
    <xf numFmtId="0" fontId="6" fillId="0" borderId="92" xfId="0" applyFont="1" applyBorder="1" applyAlignment="1"/>
    <xf numFmtId="0" fontId="49" fillId="0" borderId="2" xfId="0" applyFont="1" applyBorder="1" applyAlignment="1">
      <alignment horizontal="center" vertical="center" shrinkToFit="1"/>
    </xf>
    <xf numFmtId="0" fontId="37" fillId="0" borderId="3" xfId="0" applyFont="1" applyBorder="1" applyAlignment="1">
      <alignment vertical="center" wrapText="1"/>
    </xf>
    <xf numFmtId="0" fontId="37" fillId="0" borderId="0" xfId="0" applyFont="1" applyAlignment="1">
      <alignment vertical="center" wrapText="1"/>
    </xf>
    <xf numFmtId="0" fontId="23" fillId="0" borderId="0" xfId="0" applyFont="1">
      <alignment vertical="center"/>
    </xf>
    <xf numFmtId="0" fontId="73" fillId="19" borderId="97" xfId="0" applyFont="1" applyFill="1" applyBorder="1" applyAlignment="1" applyProtection="1">
      <alignment horizontal="center" vertical="center"/>
      <protection locked="0"/>
    </xf>
    <xf numFmtId="0" fontId="49" fillId="26" borderId="2" xfId="0" applyFont="1" applyFill="1" applyBorder="1" applyAlignment="1">
      <alignment horizontal="center" vertical="center"/>
    </xf>
    <xf numFmtId="0" fontId="31" fillId="26" borderId="2" xfId="0" applyFont="1" applyFill="1" applyBorder="1" applyAlignment="1" applyProtection="1">
      <alignment horizontal="center" vertical="center"/>
      <protection locked="0"/>
    </xf>
    <xf numFmtId="0" fontId="49" fillId="26" borderId="2" xfId="0" applyFont="1" applyFill="1" applyBorder="1" applyAlignment="1" applyProtection="1">
      <alignment horizontal="center" vertical="center"/>
      <protection locked="0"/>
    </xf>
    <xf numFmtId="0" fontId="13" fillId="0" borderId="99" xfId="0" applyFont="1" applyBorder="1" applyAlignment="1">
      <alignment horizontal="center" vertical="center"/>
    </xf>
    <xf numFmtId="0" fontId="64" fillId="0" borderId="2" xfId="0" applyFont="1" applyBorder="1" applyAlignment="1">
      <alignment horizontal="center" vertical="center"/>
    </xf>
    <xf numFmtId="0" fontId="64" fillId="10" borderId="2" xfId="0" applyFont="1" applyFill="1" applyBorder="1" applyAlignment="1">
      <alignment horizontal="center" vertical="center"/>
    </xf>
    <xf numFmtId="0" fontId="64" fillId="15" borderId="9" xfId="0" applyFont="1" applyFill="1" applyBorder="1" applyAlignment="1">
      <alignment horizontal="center" vertical="center"/>
    </xf>
    <xf numFmtId="0" fontId="64" fillId="15" borderId="2" xfId="0" applyFont="1" applyFill="1" applyBorder="1" applyAlignment="1">
      <alignment horizontal="center" vertical="center"/>
    </xf>
    <xf numFmtId="0" fontId="3" fillId="0" borderId="0" xfId="0" applyFont="1">
      <alignment vertical="center"/>
    </xf>
    <xf numFmtId="0" fontId="83" fillId="0" borderId="0" xfId="0" applyFont="1" applyAlignment="1">
      <alignment horizontal="left" vertical="center" wrapText="1"/>
    </xf>
    <xf numFmtId="0" fontId="75" fillId="0" borderId="84" xfId="0" applyFont="1" applyBorder="1" applyAlignment="1">
      <alignment horizontal="center" vertical="top" shrinkToFit="1"/>
    </xf>
    <xf numFmtId="0" fontId="31" fillId="17" borderId="7" xfId="0" applyFont="1" applyFill="1" applyBorder="1" applyAlignment="1" applyProtection="1">
      <alignment horizontal="center" vertical="center" shrinkToFit="1"/>
      <protection locked="0"/>
    </xf>
    <xf numFmtId="0" fontId="31" fillId="17" borderId="32" xfId="0" applyFont="1" applyFill="1" applyBorder="1" applyAlignment="1" applyProtection="1">
      <alignment horizontal="center" vertical="center" shrinkToFit="1"/>
      <protection locked="0"/>
    </xf>
    <xf numFmtId="0" fontId="31" fillId="17" borderId="33" xfId="0" applyFont="1" applyFill="1" applyBorder="1" applyAlignment="1" applyProtection="1">
      <alignment horizontal="center" vertical="center" shrinkToFit="1"/>
      <protection locked="0"/>
    </xf>
    <xf numFmtId="0" fontId="31" fillId="0" borderId="6"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9" xfId="0" applyFont="1" applyBorder="1" applyAlignment="1">
      <alignment horizontal="center" vertical="center" shrinkToFit="1"/>
    </xf>
    <xf numFmtId="0" fontId="3" fillId="17" borderId="78" xfId="0" applyFont="1" applyFill="1" applyBorder="1" applyAlignment="1" applyProtection="1">
      <alignment vertical="center" shrinkToFit="1"/>
      <protection locked="0"/>
    </xf>
    <xf numFmtId="0" fontId="3" fillId="17" borderId="32" xfId="0" applyFont="1" applyFill="1" applyBorder="1" applyAlignment="1" applyProtection="1">
      <alignment vertical="center" shrinkToFit="1"/>
      <protection locked="0"/>
    </xf>
    <xf numFmtId="0" fontId="3" fillId="17" borderId="80" xfId="0" applyFont="1" applyFill="1" applyBorder="1" applyAlignment="1" applyProtection="1">
      <alignment vertical="center" shrinkToFit="1"/>
      <protection locked="0"/>
    </xf>
    <xf numFmtId="0" fontId="6" fillId="0" borderId="0" xfId="0" applyFont="1" applyAlignment="1">
      <alignment horizontal="center" vertical="center"/>
    </xf>
    <xf numFmtId="0" fontId="6" fillId="0" borderId="28" xfId="0" applyFont="1" applyBorder="1" applyAlignment="1">
      <alignment horizontal="center" vertical="center"/>
    </xf>
    <xf numFmtId="0" fontId="6" fillId="0" borderId="0" xfId="0" applyFont="1" applyAlignment="1">
      <alignment horizontal="center" vertical="center" shrinkToFit="1"/>
    </xf>
    <xf numFmtId="0" fontId="3" fillId="17" borderId="79" xfId="0" applyFont="1" applyFill="1" applyBorder="1" applyAlignment="1" applyProtection="1">
      <alignment vertical="center" shrinkToFit="1"/>
      <protection locked="0"/>
    </xf>
    <xf numFmtId="178" fontId="5" fillId="0" borderId="2" xfId="0" applyNumberFormat="1" applyFont="1" applyBorder="1" applyAlignment="1">
      <alignment horizontal="center" vertical="center"/>
    </xf>
    <xf numFmtId="0" fontId="6" fillId="0" borderId="12" xfId="0" applyFont="1" applyBorder="1" applyAlignment="1">
      <alignment horizontal="center" vertical="center" shrinkToFit="1"/>
    </xf>
    <xf numFmtId="0" fontId="6" fillId="0" borderId="25" xfId="0" applyFont="1" applyBorder="1" applyAlignment="1">
      <alignment horizontal="center" vertical="center" shrinkToFit="1"/>
    </xf>
    <xf numFmtId="178" fontId="5" fillId="0" borderId="6" xfId="0" applyNumberFormat="1" applyFont="1" applyBorder="1" applyAlignment="1">
      <alignment horizontal="center" vertical="center"/>
    </xf>
    <xf numFmtId="178" fontId="5" fillId="0" borderId="9" xfId="0" applyNumberFormat="1" applyFont="1" applyBorder="1" applyAlignment="1">
      <alignment horizontal="center" vertical="center"/>
    </xf>
    <xf numFmtId="6" fontId="5" fillId="0" borderId="6" xfId="0" applyNumberFormat="1" applyFont="1" applyBorder="1" applyAlignment="1">
      <alignment horizontal="right" vertical="center"/>
    </xf>
    <xf numFmtId="6" fontId="5" fillId="0" borderId="1" xfId="0" applyNumberFormat="1" applyFont="1" applyBorder="1" applyAlignment="1">
      <alignment horizontal="right" vertical="center"/>
    </xf>
    <xf numFmtId="6" fontId="5" fillId="0" borderId="9" xfId="0" applyNumberFormat="1" applyFont="1" applyBorder="1" applyAlignment="1">
      <alignment horizontal="righ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6" fillId="0" borderId="2" xfId="0" applyFont="1" applyBorder="1" applyAlignment="1">
      <alignment horizontal="center" vertical="center"/>
    </xf>
    <xf numFmtId="178" fontId="36" fillId="0" borderId="27" xfId="0" applyNumberFormat="1" applyFont="1" applyBorder="1" applyAlignment="1">
      <alignment horizontal="center" vertical="center"/>
    </xf>
    <xf numFmtId="178" fontId="36" fillId="0" borderId="28" xfId="0" applyNumberFormat="1" applyFont="1" applyBorder="1" applyAlignment="1">
      <alignment horizontal="center" vertical="center"/>
    </xf>
    <xf numFmtId="178" fontId="36" fillId="0" borderId="29" xfId="0" applyNumberFormat="1" applyFont="1" applyBorder="1" applyAlignment="1">
      <alignment horizontal="center" vertical="center"/>
    </xf>
    <xf numFmtId="0" fontId="3" fillId="0" borderId="7" xfId="0" applyFont="1" applyBorder="1">
      <alignment vertical="center"/>
    </xf>
    <xf numFmtId="0" fontId="3" fillId="0" borderId="32" xfId="0" applyFont="1" applyBorder="1">
      <alignment vertical="center"/>
    </xf>
    <xf numFmtId="0" fontId="3" fillId="0" borderId="33" xfId="0" applyFont="1" applyBorder="1">
      <alignment vertical="center"/>
    </xf>
    <xf numFmtId="6" fontId="5" fillId="0" borderId="0" xfId="0" applyNumberFormat="1" applyFont="1" applyAlignment="1">
      <alignment horizontal="right" vertical="center"/>
    </xf>
    <xf numFmtId="0" fontId="63" fillId="0" borderId="0" xfId="0" applyFont="1" applyAlignment="1">
      <alignment horizontal="center" vertical="center"/>
    </xf>
    <xf numFmtId="178" fontId="5" fillId="0" borderId="0" xfId="0" applyNumberFormat="1" applyFont="1">
      <alignment vertical="center"/>
    </xf>
    <xf numFmtId="6" fontId="36" fillId="0" borderId="34" xfId="0" applyNumberFormat="1" applyFont="1" applyBorder="1" applyAlignment="1">
      <alignment horizontal="right" vertical="center"/>
    </xf>
    <xf numFmtId="6" fontId="36" fillId="0" borderId="35" xfId="0" applyNumberFormat="1" applyFont="1" applyBorder="1" applyAlignment="1">
      <alignment horizontal="right" vertical="center"/>
    </xf>
    <xf numFmtId="6" fontId="36" fillId="0" borderId="36" xfId="0" applyNumberFormat="1" applyFont="1" applyBorder="1" applyAlignment="1">
      <alignment horizontal="right" vertical="center"/>
    </xf>
    <xf numFmtId="0" fontId="36" fillId="0" borderId="6" xfId="0" applyFont="1" applyBorder="1" applyAlignment="1">
      <alignment horizontal="center" vertical="center"/>
    </xf>
    <xf numFmtId="0" fontId="36" fillId="0" borderId="9" xfId="0" applyFont="1" applyBorder="1" applyAlignment="1">
      <alignment horizontal="center" vertical="center"/>
    </xf>
    <xf numFmtId="5" fontId="3" fillId="0" borderId="0" xfId="0" applyNumberFormat="1" applyFont="1" applyAlignment="1">
      <alignment horizontal="right" vertical="center"/>
    </xf>
    <xf numFmtId="177" fontId="6" fillId="0" borderId="0" xfId="0" applyNumberFormat="1" applyFont="1" applyAlignment="1">
      <alignment horizontal="right" vertical="center" shrinkToFit="1"/>
    </xf>
    <xf numFmtId="0" fontId="65" fillId="0" borderId="0" xfId="0" applyFont="1" applyAlignment="1">
      <alignment horizontal="center" vertical="top"/>
    </xf>
    <xf numFmtId="0" fontId="6" fillId="0" borderId="0" xfId="0" applyFont="1" applyAlignment="1">
      <alignment horizontal="center" vertical="top"/>
    </xf>
    <xf numFmtId="0" fontId="23" fillId="0" borderId="0" xfId="0" applyFont="1" applyAlignment="1">
      <alignment horizontal="right" vertical="center"/>
    </xf>
    <xf numFmtId="0" fontId="23" fillId="0" borderId="12" xfId="0" applyFont="1" applyBorder="1" applyAlignment="1">
      <alignment horizontal="right" vertical="center"/>
    </xf>
    <xf numFmtId="0" fontId="6" fillId="0" borderId="11" xfId="0" applyFont="1" applyBorder="1" applyAlignment="1">
      <alignment horizontal="center" vertical="center" shrinkToFit="1"/>
    </xf>
    <xf numFmtId="5" fontId="3" fillId="0" borderId="11" xfId="0" applyNumberFormat="1" applyFont="1" applyBorder="1" applyAlignment="1">
      <alignment horizontal="right" vertical="center"/>
    </xf>
    <xf numFmtId="0" fontId="6" fillId="0" borderId="81" xfId="0" applyFont="1" applyBorder="1" applyAlignment="1">
      <alignment horizontal="center" vertical="center" shrinkToFit="1"/>
    </xf>
    <xf numFmtId="5" fontId="3" fillId="0" borderId="81" xfId="0" applyNumberFormat="1" applyFont="1" applyBorder="1" applyAlignment="1">
      <alignment horizontal="right" vertical="center"/>
    </xf>
    <xf numFmtId="178" fontId="5" fillId="0" borderId="6" xfId="0" applyNumberFormat="1" applyFont="1" applyBorder="1">
      <alignment vertical="center"/>
    </xf>
    <xf numFmtId="178" fontId="5" fillId="0" borderId="9" xfId="0" applyNumberFormat="1" applyFont="1" applyBorder="1">
      <alignment vertical="center"/>
    </xf>
    <xf numFmtId="178" fontId="5" fillId="0" borderId="30" xfId="0" applyNumberFormat="1" applyFont="1" applyBorder="1">
      <alignment vertical="center"/>
    </xf>
    <xf numFmtId="178" fontId="5" fillId="0" borderId="82" xfId="0" applyNumberFormat="1" applyFont="1" applyBorder="1">
      <alignment vertical="center"/>
    </xf>
    <xf numFmtId="0" fontId="6" fillId="0" borderId="26" xfId="0" applyFont="1" applyBorder="1" applyAlignment="1">
      <alignment horizontal="center" vertical="center" shrinkToFit="1"/>
    </xf>
    <xf numFmtId="0" fontId="39" fillId="0" borderId="0" xfId="0" applyFont="1" applyAlignment="1">
      <alignment horizontal="center" vertical="center"/>
    </xf>
    <xf numFmtId="0" fontId="61" fillId="0" borderId="0" xfId="0" applyFont="1" applyAlignment="1">
      <alignment horizontal="center" vertical="center" shrinkToFit="1"/>
    </xf>
    <xf numFmtId="0" fontId="61" fillId="0" borderId="69" xfId="0" applyFont="1" applyBorder="1" applyAlignment="1">
      <alignment horizontal="center" vertical="center" shrinkToFit="1"/>
    </xf>
    <xf numFmtId="0" fontId="6" fillId="0" borderId="70" xfId="0" applyFont="1" applyBorder="1" applyAlignment="1">
      <alignment horizontal="center" vertical="center"/>
    </xf>
    <xf numFmtId="0" fontId="6" fillId="0" borderId="61" xfId="0" applyFont="1" applyBorder="1" applyAlignment="1">
      <alignment horizontal="center" vertical="center"/>
    </xf>
    <xf numFmtId="0" fontId="6" fillId="0" borderId="71" xfId="0" applyFont="1" applyBorder="1" applyAlignment="1">
      <alignment horizontal="center" vertical="center"/>
    </xf>
    <xf numFmtId="0" fontId="87" fillId="0" borderId="72" xfId="0" applyFont="1" applyBorder="1" applyAlignment="1">
      <alignment horizontal="center" vertical="center" shrinkToFit="1"/>
    </xf>
    <xf numFmtId="0" fontId="87" fillId="0" borderId="73" xfId="0" applyFont="1" applyBorder="1" applyAlignment="1">
      <alignment horizontal="center" vertical="center" shrinkToFit="1"/>
    </xf>
    <xf numFmtId="0" fontId="87" fillId="0" borderId="74" xfId="0" applyFont="1" applyBorder="1" applyAlignment="1">
      <alignment horizontal="center" vertical="center" shrinkToFit="1"/>
    </xf>
    <xf numFmtId="0" fontId="10" fillId="0" borderId="0" xfId="0" applyFont="1" applyAlignment="1">
      <alignment horizontal="center" vertical="center"/>
    </xf>
    <xf numFmtId="0" fontId="3" fillId="17" borderId="54" xfId="0" applyFont="1" applyFill="1" applyBorder="1" applyAlignment="1" applyProtection="1">
      <alignment vertical="center" shrinkToFit="1"/>
      <protection locked="0"/>
    </xf>
    <xf numFmtId="0" fontId="3" fillId="17" borderId="55" xfId="0" applyFont="1" applyFill="1" applyBorder="1" applyAlignment="1" applyProtection="1">
      <alignment vertical="center" shrinkToFit="1"/>
      <protection locked="0"/>
    </xf>
    <xf numFmtId="0" fontId="3" fillId="17" borderId="56" xfId="0" applyFont="1" applyFill="1" applyBorder="1" applyAlignment="1" applyProtection="1">
      <alignment vertical="center" shrinkToFit="1"/>
      <protection locked="0"/>
    </xf>
    <xf numFmtId="0" fontId="3" fillId="17" borderId="67" xfId="0" applyFont="1" applyFill="1" applyBorder="1" applyAlignment="1" applyProtection="1">
      <alignment vertical="center" shrinkToFit="1"/>
      <protection locked="0"/>
    </xf>
    <xf numFmtId="0" fontId="3" fillId="17" borderId="1" xfId="0" applyFont="1" applyFill="1" applyBorder="1" applyAlignment="1" applyProtection="1">
      <alignment vertical="center" shrinkToFit="1"/>
      <protection locked="0"/>
    </xf>
    <xf numFmtId="0" fontId="3" fillId="17" borderId="68" xfId="0" applyFont="1" applyFill="1" applyBorder="1" applyAlignment="1" applyProtection="1">
      <alignment vertical="center" shrinkToFit="1"/>
      <protection locked="0"/>
    </xf>
    <xf numFmtId="178" fontId="5" fillId="0" borderId="0" xfId="0" applyNumberFormat="1" applyFont="1" applyAlignment="1">
      <alignment horizontal="center" vertical="center"/>
    </xf>
    <xf numFmtId="178" fontId="36" fillId="0" borderId="34" xfId="0" applyNumberFormat="1" applyFont="1" applyBorder="1" applyAlignment="1">
      <alignment horizontal="center" vertical="center"/>
    </xf>
    <xf numFmtId="178" fontId="36" fillId="0" borderId="35" xfId="0" applyNumberFormat="1" applyFont="1" applyBorder="1" applyAlignment="1">
      <alignment horizontal="center" vertical="center"/>
    </xf>
    <xf numFmtId="178" fontId="36" fillId="0" borderId="36" xfId="0" applyNumberFormat="1" applyFont="1" applyBorder="1" applyAlignment="1">
      <alignment horizontal="center" vertical="center"/>
    </xf>
    <xf numFmtId="0" fontId="6" fillId="0" borderId="53" xfId="0" applyFont="1" applyBorder="1" applyAlignment="1">
      <alignment horizontal="center" vertical="center"/>
    </xf>
    <xf numFmtId="0" fontId="6" fillId="0" borderId="51" xfId="0" applyFont="1" applyBorder="1" applyAlignment="1">
      <alignment horizontal="center" vertical="center"/>
    </xf>
    <xf numFmtId="0" fontId="0" fillId="17" borderId="65" xfId="0" applyFill="1" applyBorder="1" applyAlignment="1">
      <alignment horizontal="center" vertical="center"/>
    </xf>
    <xf numFmtId="0" fontId="0" fillId="17" borderId="52" xfId="0" applyFill="1" applyBorder="1" applyAlignment="1">
      <alignment horizontal="center" vertical="center"/>
    </xf>
    <xf numFmtId="0" fontId="0" fillId="17" borderId="66" xfId="0" applyFill="1" applyBorder="1" applyAlignment="1">
      <alignment horizontal="center" vertical="center"/>
    </xf>
    <xf numFmtId="0" fontId="6" fillId="0" borderId="58" xfId="0" applyFont="1" applyBorder="1" applyAlignment="1">
      <alignment horizontal="center" vertical="center" wrapText="1"/>
    </xf>
    <xf numFmtId="0" fontId="6" fillId="0" borderId="49" xfId="0" applyFont="1" applyBorder="1" applyAlignment="1">
      <alignment horizontal="center" vertical="center"/>
    </xf>
    <xf numFmtId="0" fontId="3" fillId="17" borderId="49" xfId="0" applyFont="1" applyFill="1" applyBorder="1" applyAlignment="1" applyProtection="1">
      <alignment vertical="center" shrinkToFit="1"/>
      <protection locked="0"/>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0" xfId="0" applyFont="1" applyBorder="1" applyAlignment="1">
      <alignment horizontal="center" vertical="center"/>
    </xf>
    <xf numFmtId="178" fontId="5" fillId="0" borderId="30" xfId="0" applyNumberFormat="1" applyFont="1" applyBorder="1" applyAlignment="1">
      <alignment horizontal="center" vertical="center"/>
    </xf>
    <xf numFmtId="178" fontId="5" fillId="0" borderId="82" xfId="0" applyNumberFormat="1" applyFont="1" applyBorder="1" applyAlignment="1">
      <alignment horizontal="center" vertical="center"/>
    </xf>
    <xf numFmtId="0" fontId="6" fillId="0" borderId="48" xfId="0" applyFont="1" applyBorder="1" applyAlignment="1">
      <alignment horizontal="center" vertical="center"/>
    </xf>
    <xf numFmtId="0" fontId="3" fillId="17" borderId="38" xfId="0" applyFont="1" applyFill="1" applyBorder="1" applyAlignment="1" applyProtection="1">
      <alignment vertical="center" shrinkToFit="1"/>
      <protection locked="0"/>
    </xf>
    <xf numFmtId="0" fontId="30" fillId="0" borderId="0" xfId="0" applyFont="1" applyAlignment="1">
      <alignment horizontal="center" vertical="center"/>
    </xf>
    <xf numFmtId="0" fontId="30" fillId="0" borderId="59" xfId="0" applyFont="1" applyBorder="1" applyAlignment="1">
      <alignment horizontal="center" vertical="center"/>
    </xf>
    <xf numFmtId="0" fontId="28" fillId="0" borderId="48" xfId="0" applyFont="1" applyBorder="1" applyAlignment="1">
      <alignment horizontal="center" vertical="center" wrapText="1"/>
    </xf>
    <xf numFmtId="0" fontId="28" fillId="0" borderId="49" xfId="0" applyFont="1" applyBorder="1" applyAlignment="1">
      <alignment horizontal="center" vertical="center"/>
    </xf>
    <xf numFmtId="0" fontId="62" fillId="17" borderId="60" xfId="0" applyFont="1" applyFill="1" applyBorder="1" applyAlignment="1" applyProtection="1">
      <alignment vertical="center" shrinkToFit="1"/>
      <protection locked="0"/>
    </xf>
    <xf numFmtId="0" fontId="62" fillId="17" borderId="61" xfId="0" applyFont="1" applyFill="1" applyBorder="1" applyAlignment="1" applyProtection="1">
      <alignment vertical="center" shrinkToFit="1"/>
      <protection locked="0"/>
    </xf>
    <xf numFmtId="0" fontId="62" fillId="17" borderId="62" xfId="0" applyFont="1" applyFill="1" applyBorder="1" applyAlignment="1" applyProtection="1">
      <alignment vertical="center" shrinkToFit="1"/>
      <protection locked="0"/>
    </xf>
    <xf numFmtId="0" fontId="31" fillId="22" borderId="63" xfId="0" applyFont="1" applyFill="1" applyBorder="1" applyAlignment="1" applyProtection="1">
      <alignment vertical="center" shrinkToFit="1"/>
      <protection locked="0"/>
    </xf>
    <xf numFmtId="0" fontId="62" fillId="22" borderId="46" xfId="0" applyFont="1" applyFill="1" applyBorder="1" applyAlignment="1" applyProtection="1">
      <alignment vertical="center" shrinkToFit="1"/>
      <protection locked="0"/>
    </xf>
    <xf numFmtId="0" fontId="62" fillId="22" borderId="64" xfId="0" applyFont="1" applyFill="1" applyBorder="1" applyAlignment="1" applyProtection="1">
      <alignment vertical="center" shrinkToFit="1"/>
      <protection locked="0"/>
    </xf>
    <xf numFmtId="49" fontId="3" fillId="17" borderId="52" xfId="0" applyNumberFormat="1" applyFont="1" applyFill="1" applyBorder="1" applyAlignment="1" applyProtection="1">
      <alignment horizontal="center" vertical="center" shrinkToFit="1"/>
      <protection locked="0"/>
    </xf>
    <xf numFmtId="0" fontId="6" fillId="0" borderId="0" xfId="0" applyFont="1" applyAlignment="1">
      <alignment horizontal="center" vertical="center" wrapText="1"/>
    </xf>
    <xf numFmtId="49" fontId="31" fillId="17" borderId="7" xfId="0" applyNumberFormat="1" applyFont="1" applyFill="1" applyBorder="1" applyAlignment="1" applyProtection="1">
      <alignment horizontal="center" vertical="center" shrinkToFit="1"/>
      <protection locked="0"/>
    </xf>
    <xf numFmtId="49" fontId="31" fillId="17" borderId="33" xfId="0" applyNumberFormat="1" applyFont="1" applyFill="1" applyBorder="1" applyAlignment="1" applyProtection="1">
      <alignment horizontal="center" vertical="center" shrinkToFit="1"/>
      <protection locked="0"/>
    </xf>
    <xf numFmtId="0" fontId="30" fillId="19" borderId="39" xfId="0" applyFont="1" applyFill="1" applyBorder="1" applyAlignment="1" applyProtection="1">
      <alignment horizontal="center" vertical="center"/>
      <protection locked="0"/>
    </xf>
    <xf numFmtId="0" fontId="30" fillId="19" borderId="40" xfId="0" applyFont="1" applyFill="1" applyBorder="1" applyAlignment="1" applyProtection="1">
      <alignment horizontal="center" vertical="center"/>
      <protection locked="0"/>
    </xf>
    <xf numFmtId="0" fontId="30" fillId="19" borderId="41" xfId="0" applyFont="1" applyFill="1" applyBorder="1" applyAlignment="1" applyProtection="1">
      <alignment horizontal="center" vertical="center"/>
      <protection locked="0"/>
    </xf>
    <xf numFmtId="0" fontId="30" fillId="19" borderId="42" xfId="0" applyFont="1" applyFill="1" applyBorder="1" applyAlignment="1" applyProtection="1">
      <alignment horizontal="center" vertical="center"/>
      <protection locked="0"/>
    </xf>
    <xf numFmtId="0" fontId="30" fillId="19" borderId="43" xfId="0" applyFont="1" applyFill="1" applyBorder="1" applyAlignment="1" applyProtection="1">
      <alignment horizontal="center" vertical="center"/>
      <protection locked="0"/>
    </xf>
    <xf numFmtId="0" fontId="30" fillId="19" borderId="44" xfId="0" applyFont="1" applyFill="1" applyBorder="1" applyAlignment="1" applyProtection="1">
      <alignment horizontal="center" vertical="center"/>
      <protection locked="0"/>
    </xf>
    <xf numFmtId="0" fontId="76" fillId="0" borderId="45" xfId="0" applyFont="1" applyBorder="1" applyAlignment="1">
      <alignment horizontal="center" vertical="center" wrapText="1"/>
    </xf>
    <xf numFmtId="0" fontId="76" fillId="0" borderId="46" xfId="0" applyFont="1" applyBorder="1" applyAlignment="1">
      <alignment horizontal="center" vertical="center"/>
    </xf>
    <xf numFmtId="0" fontId="76" fillId="0" borderId="47" xfId="0" applyFont="1" applyBorder="1" applyAlignment="1">
      <alignment horizontal="center" vertical="center"/>
    </xf>
    <xf numFmtId="0" fontId="9" fillId="13" borderId="0" xfId="0" applyFont="1" applyFill="1" applyAlignment="1">
      <alignment horizontal="center" vertical="center"/>
    </xf>
    <xf numFmtId="176" fontId="73" fillId="0" borderId="13" xfId="0" applyNumberFormat="1" applyFont="1" applyBorder="1" applyAlignment="1">
      <alignment horizontal="center" vertical="center" shrinkToFit="1"/>
    </xf>
    <xf numFmtId="176" fontId="73" fillId="0" borderId="14" xfId="0" applyNumberFormat="1" applyFont="1" applyBorder="1" applyAlignment="1">
      <alignment horizontal="center" vertical="center" shrinkToFit="1"/>
    </xf>
    <xf numFmtId="176" fontId="73" fillId="0" borderId="15" xfId="0" applyNumberFormat="1" applyFont="1" applyBorder="1" applyAlignment="1">
      <alignment horizontal="center" vertical="center" shrinkToFit="1"/>
    </xf>
    <xf numFmtId="0" fontId="22" fillId="0" borderId="0" xfId="0" applyFont="1" applyAlignment="1">
      <alignment vertical="center" shrinkToFit="1"/>
    </xf>
    <xf numFmtId="0" fontId="19" fillId="0" borderId="0" xfId="0" applyFont="1" applyAlignment="1">
      <alignment horizontal="center" vertical="center" shrinkToFit="1"/>
    </xf>
    <xf numFmtId="0" fontId="19" fillId="0" borderId="57" xfId="0" applyFont="1" applyBorder="1" applyAlignment="1">
      <alignment horizontal="center" vertical="center" shrinkToFit="1"/>
    </xf>
    <xf numFmtId="0" fontId="66" fillId="0" borderId="0" xfId="0" applyFont="1" applyAlignment="1">
      <alignment horizontal="center" vertical="center" wrapText="1"/>
    </xf>
    <xf numFmtId="0" fontId="66" fillId="0" borderId="0" xfId="0" applyFont="1" applyAlignment="1">
      <alignment horizontal="center" vertical="center"/>
    </xf>
    <xf numFmtId="178" fontId="5" fillId="0" borderId="31" xfId="0" applyNumberFormat="1" applyFont="1" applyBorder="1" applyAlignment="1">
      <alignment horizontal="center" vertical="center"/>
    </xf>
    <xf numFmtId="0" fontId="63" fillId="0" borderId="75" xfId="0" applyFont="1" applyBorder="1" applyAlignment="1">
      <alignment horizontal="center" vertical="center"/>
    </xf>
    <xf numFmtId="0" fontId="63" fillId="0" borderId="76" xfId="0" applyFont="1" applyBorder="1" applyAlignment="1">
      <alignment horizontal="center" vertical="center"/>
    </xf>
    <xf numFmtId="0" fontId="63" fillId="0" borderId="77" xfId="0" applyFont="1" applyBorder="1" applyAlignment="1">
      <alignment horizontal="center" vertical="center"/>
    </xf>
    <xf numFmtId="0" fontId="3" fillId="17" borderId="33" xfId="0" applyFont="1" applyFill="1" applyBorder="1" applyAlignment="1" applyProtection="1">
      <alignment vertical="center" shrinkToFit="1"/>
      <protection locked="0"/>
    </xf>
    <xf numFmtId="178" fontId="5" fillId="0" borderId="19" xfId="0" applyNumberFormat="1" applyFont="1" applyBorder="1" applyAlignment="1">
      <alignment horizontal="center" vertical="center"/>
    </xf>
    <xf numFmtId="0" fontId="65"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177" fontId="6" fillId="0" borderId="83" xfId="0" applyNumberFormat="1" applyFont="1" applyBorder="1" applyAlignment="1">
      <alignment horizontal="right" vertical="center" shrinkToFit="1"/>
    </xf>
    <xf numFmtId="0" fontId="9" fillId="14" borderId="0" xfId="0" applyFont="1" applyFill="1" applyAlignment="1">
      <alignment horizontal="center" vertical="center"/>
    </xf>
    <xf numFmtId="0" fontId="31" fillId="0" borderId="20" xfId="0" applyFont="1" applyBorder="1" applyAlignment="1">
      <alignment horizontal="center" vertical="center" shrinkToFit="1"/>
    </xf>
    <xf numFmtId="0" fontId="50" fillId="14" borderId="0" xfId="0" applyFont="1" applyFill="1" applyAlignment="1">
      <alignment horizontal="center" vertical="center"/>
    </xf>
    <xf numFmtId="0" fontId="52" fillId="0" borderId="0" xfId="0" applyFont="1" applyAlignment="1">
      <alignment horizontal="center" vertical="center" shrinkToFit="1"/>
    </xf>
    <xf numFmtId="0" fontId="64" fillId="0" borderId="21" xfId="0" applyFont="1" applyBorder="1" applyAlignment="1">
      <alignment horizontal="center" vertical="center" wrapText="1"/>
    </xf>
    <xf numFmtId="0" fontId="64" fillId="0" borderId="21" xfId="0" applyFont="1" applyBorder="1" applyAlignment="1">
      <alignment horizontal="center" vertical="center"/>
    </xf>
    <xf numFmtId="0" fontId="32" fillId="0" borderId="20" xfId="0" applyFont="1" applyBorder="1" applyAlignment="1">
      <alignment horizontal="center" vertical="center" shrinkToFit="1"/>
    </xf>
    <xf numFmtId="0" fontId="13" fillId="0" borderId="98" xfId="0" applyFont="1" applyBorder="1" applyAlignment="1">
      <alignment horizontal="center" vertical="center" shrinkToFit="1"/>
    </xf>
    <xf numFmtId="0" fontId="77" fillId="0" borderId="0" xfId="0" applyFont="1" applyAlignment="1">
      <alignment horizontal="center" vertical="center"/>
    </xf>
    <xf numFmtId="0" fontId="77" fillId="0" borderId="69" xfId="0" applyFont="1" applyBorder="1" applyAlignment="1">
      <alignment horizontal="center" vertical="center"/>
    </xf>
    <xf numFmtId="0" fontId="88" fillId="0" borderId="72" xfId="0" applyFont="1" applyBorder="1" applyAlignment="1">
      <alignment horizontal="center" vertical="center" shrinkToFit="1"/>
    </xf>
    <xf numFmtId="0" fontId="88" fillId="0" borderId="73" xfId="0" applyFont="1" applyBorder="1" applyAlignment="1">
      <alignment horizontal="center" vertical="center" shrinkToFit="1"/>
    </xf>
    <xf numFmtId="0" fontId="88" fillId="0" borderId="74" xfId="0" applyFont="1" applyBorder="1" applyAlignment="1">
      <alignment horizontal="center" vertical="center" shrinkToFit="1"/>
    </xf>
    <xf numFmtId="0" fontId="17" fillId="0" borderId="0" xfId="0" applyFont="1" applyAlignment="1">
      <alignment horizontal="center" vertical="center"/>
    </xf>
    <xf numFmtId="0" fontId="37" fillId="0" borderId="96"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xf>
    <xf numFmtId="0" fontId="37" fillId="0" borderId="96" xfId="0" applyFont="1" applyBorder="1" applyAlignment="1">
      <alignment vertical="center" wrapText="1"/>
    </xf>
    <xf numFmtId="0" fontId="37" fillId="0" borderId="4" xfId="0" applyFont="1" applyBorder="1" applyAlignment="1">
      <alignment vertical="center" wrapText="1"/>
    </xf>
    <xf numFmtId="0" fontId="37" fillId="0" borderId="1" xfId="0" applyFont="1" applyBorder="1">
      <alignment vertical="center"/>
    </xf>
    <xf numFmtId="0" fontId="37" fillId="0" borderId="9" xfId="0" applyFont="1" applyBorder="1">
      <alignment vertical="center"/>
    </xf>
    <xf numFmtId="0" fontId="85" fillId="0" borderId="0" xfId="0" applyFont="1" applyAlignment="1">
      <alignment vertical="top" wrapText="1"/>
    </xf>
    <xf numFmtId="0" fontId="9" fillId="20" borderId="0" xfId="0" applyFont="1" applyFill="1" applyAlignment="1">
      <alignment horizontal="center" vertical="center"/>
    </xf>
    <xf numFmtId="0" fontId="17" fillId="0" borderId="0" xfId="0" applyFont="1" applyAlignment="1">
      <alignment vertical="center" shrinkToFit="1"/>
    </xf>
    <xf numFmtId="0" fontId="19" fillId="0" borderId="91" xfId="0" applyFont="1" applyBorder="1" applyAlignment="1">
      <alignment horizontal="center" vertical="center"/>
    </xf>
    <xf numFmtId="0" fontId="19" fillId="0" borderId="92" xfId="0" applyFont="1" applyBorder="1" applyAlignment="1">
      <alignment horizontal="center" vertical="center"/>
    </xf>
    <xf numFmtId="0" fontId="19" fillId="0" borderId="93" xfId="0" applyFont="1" applyBorder="1" applyAlignment="1">
      <alignment horizontal="center" vertical="center"/>
    </xf>
    <xf numFmtId="0" fontId="19" fillId="0" borderId="94" xfId="0" applyFont="1" applyBorder="1" applyAlignment="1">
      <alignment horizontal="center" vertical="center"/>
    </xf>
    <xf numFmtId="0" fontId="19" fillId="0" borderId="21" xfId="0" applyFont="1" applyBorder="1" applyAlignment="1">
      <alignment horizontal="center" vertical="center"/>
    </xf>
    <xf numFmtId="0" fontId="19" fillId="0" borderId="95" xfId="0" applyFont="1" applyBorder="1" applyAlignment="1">
      <alignment horizontal="center" vertical="center"/>
    </xf>
    <xf numFmtId="0" fontId="22" fillId="0" borderId="0" xfId="0" applyFont="1" applyAlignment="1">
      <alignment horizontal="center" vertical="center"/>
    </xf>
    <xf numFmtId="0" fontId="86" fillId="0" borderId="0" xfId="0" applyFont="1" applyAlignment="1">
      <alignment vertical="top" wrapText="1"/>
    </xf>
    <xf numFmtId="0" fontId="17" fillId="0" borderId="0" xfId="0" applyFont="1" applyAlignment="1">
      <alignment horizontal="left" vertical="center" wrapText="1"/>
    </xf>
    <xf numFmtId="0" fontId="10" fillId="0" borderId="20" xfId="0" applyFont="1" applyBorder="1" applyAlignment="1">
      <alignment horizontal="distributed" vertical="center" wrapText="1"/>
    </xf>
    <xf numFmtId="0" fontId="10" fillId="0" borderId="20" xfId="0" applyFont="1" applyBorder="1" applyAlignment="1">
      <alignment horizontal="distributed" vertical="center"/>
    </xf>
    <xf numFmtId="0" fontId="10" fillId="0" borderId="20" xfId="0" applyFont="1" applyBorder="1" applyAlignment="1" applyProtection="1">
      <alignment horizontal="center" vertical="center"/>
      <protection locked="0"/>
    </xf>
    <xf numFmtId="0" fontId="31" fillId="0" borderId="23" xfId="0" applyFont="1" applyBorder="1" applyAlignment="1">
      <alignment horizontal="center" vertical="center"/>
    </xf>
    <xf numFmtId="0" fontId="31" fillId="0" borderId="22" xfId="0" applyFont="1" applyBorder="1" applyAlignment="1">
      <alignment horizontal="center" vertical="center"/>
    </xf>
    <xf numFmtId="0" fontId="10" fillId="0" borderId="85" xfId="0" applyFont="1" applyBorder="1" applyAlignment="1">
      <alignment horizontal="center" vertical="center" wrapText="1"/>
    </xf>
    <xf numFmtId="0" fontId="10" fillId="0" borderId="86" xfId="0" applyFont="1" applyBorder="1" applyAlignment="1">
      <alignment horizontal="center" vertical="center"/>
    </xf>
    <xf numFmtId="0" fontId="10" fillId="0" borderId="23" xfId="0" applyFont="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85" xfId="0" applyFont="1" applyBorder="1">
      <alignment vertical="center"/>
    </xf>
    <xf numFmtId="0" fontId="10" fillId="0" borderId="23" xfId="0" applyFont="1" applyBorder="1">
      <alignment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86" xfId="0" applyFont="1" applyBorder="1" applyAlignment="1" applyProtection="1">
      <alignment horizontal="center" vertical="center"/>
      <protection locked="0"/>
    </xf>
    <xf numFmtId="0" fontId="10" fillId="0" borderId="87" xfId="0" applyFont="1" applyBorder="1" applyAlignment="1" applyProtection="1">
      <alignment horizontal="center" vertical="center"/>
      <protection locked="0"/>
    </xf>
    <xf numFmtId="0" fontId="10" fillId="0" borderId="88"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85"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86" xfId="0" applyFont="1" applyBorder="1" applyAlignment="1">
      <alignment horizontal="distributed" vertical="center" wrapText="1"/>
    </xf>
  </cellXfs>
  <cellStyles count="2">
    <cellStyle name="標準" xfId="0" builtinId="0"/>
    <cellStyle name="標準 2" xfId="1" xr:uid="{00000000-0005-0000-0000-000002000000}"/>
  </cellStyles>
  <dxfs count="7">
    <dxf>
      <fill>
        <patternFill>
          <bgColor rgb="FFFFFFCC"/>
        </patternFill>
      </fill>
    </dxf>
    <dxf>
      <fill>
        <patternFill>
          <bgColor theme="8" tint="0.79998168889431442"/>
        </patternFill>
      </fill>
    </dxf>
    <dxf>
      <font>
        <b/>
        <i val="0"/>
        <color rgb="FFFF0000"/>
      </font>
      <fill>
        <patternFill>
          <bgColor rgb="FFFFFF00"/>
        </patternFill>
      </fill>
    </dxf>
    <dxf>
      <fill>
        <patternFill>
          <bgColor rgb="FFFFFFCC"/>
        </patternFill>
      </fill>
    </dxf>
    <dxf>
      <fill>
        <patternFill>
          <bgColor theme="8" tint="0.79998168889431442"/>
        </patternFill>
      </fill>
    </dxf>
    <dxf>
      <font>
        <b val="0"/>
        <i val="0"/>
      </font>
      <fill>
        <patternFill>
          <bgColor rgb="FFFFFFCC"/>
        </patternFill>
      </fill>
    </dxf>
    <dxf>
      <font>
        <b/>
        <i val="0"/>
        <color rgb="FFFF0000"/>
      </font>
      <fill>
        <patternFill>
          <bgColor rgb="FFFFFF00"/>
        </patternFill>
      </fill>
    </dxf>
  </dxfs>
  <tableStyles count="0" defaultTableStyle="TableStyleMedium9" defaultPivotStyle="PivotStyleLight16"/>
  <colors>
    <mruColors>
      <color rgb="FFFFCCFF"/>
      <color rgb="FFFFFFCC"/>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65405</xdr:colOff>
      <xdr:row>5</xdr:row>
      <xdr:rowOff>63047</xdr:rowOff>
    </xdr:from>
    <xdr:to>
      <xdr:col>26</xdr:col>
      <xdr:colOff>483235</xdr:colOff>
      <xdr:row>6</xdr:row>
      <xdr:rowOff>128385</xdr:rowOff>
    </xdr:to>
    <xdr:sp macro="" textlink="">
      <xdr:nvSpPr>
        <xdr:cNvPr id="2" name="フリーフォーム: 図形 1">
          <a:extLst>
            <a:ext uri="{FF2B5EF4-FFF2-40B4-BE49-F238E27FC236}">
              <a16:creationId xmlns:a16="http://schemas.microsoft.com/office/drawing/2014/main" id="{F62F3714-8DAA-2351-9A7F-B6F917E8CE0E}"/>
            </a:ext>
          </a:extLst>
        </xdr:cNvPr>
        <xdr:cNvSpPr/>
      </xdr:nvSpPr>
      <xdr:spPr>
        <a:xfrm flipH="1">
          <a:off x="22025429" y="997858"/>
          <a:ext cx="426357" cy="371928"/>
        </a:xfrm>
        <a:custGeom>
          <a:avLst/>
          <a:gdLst>
            <a:gd name="connsiteX0" fmla="*/ 0 w 190500"/>
            <a:gd name="connsiteY0" fmla="*/ 263071 h 263071"/>
            <a:gd name="connsiteX1" fmla="*/ 0 w 190500"/>
            <a:gd name="connsiteY1" fmla="*/ 0 h 263071"/>
            <a:gd name="connsiteX2" fmla="*/ 190500 w 190500"/>
            <a:gd name="connsiteY2" fmla="*/ 0 h 263071"/>
          </a:gdLst>
          <a:ahLst/>
          <a:cxnLst>
            <a:cxn ang="0">
              <a:pos x="connsiteX0" y="connsiteY0"/>
            </a:cxn>
            <a:cxn ang="0">
              <a:pos x="connsiteX1" y="connsiteY1"/>
            </a:cxn>
            <a:cxn ang="0">
              <a:pos x="connsiteX2" y="connsiteY2"/>
            </a:cxn>
          </a:cxnLst>
          <a:rect l="l" t="t" r="r" b="b"/>
          <a:pathLst>
            <a:path w="190500" h="263071">
              <a:moveTo>
                <a:pt x="0" y="263071"/>
              </a:moveTo>
              <a:lnTo>
                <a:pt x="0" y="0"/>
              </a:lnTo>
              <a:lnTo>
                <a:pt x="190500" y="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36286</xdr:colOff>
      <xdr:row>5</xdr:row>
      <xdr:rowOff>63046</xdr:rowOff>
    </xdr:from>
    <xdr:to>
      <xdr:col>26</xdr:col>
      <xdr:colOff>454877</xdr:colOff>
      <xdr:row>6</xdr:row>
      <xdr:rowOff>128384</xdr:rowOff>
    </xdr:to>
    <xdr:sp macro="" textlink="">
      <xdr:nvSpPr>
        <xdr:cNvPr id="2" name="フリーフォーム: 図形 1">
          <a:extLst>
            <a:ext uri="{FF2B5EF4-FFF2-40B4-BE49-F238E27FC236}">
              <a16:creationId xmlns:a16="http://schemas.microsoft.com/office/drawing/2014/main" id="{0B9F6EDD-D25E-C0D1-4893-95DF69DADACA}"/>
            </a:ext>
          </a:extLst>
        </xdr:cNvPr>
        <xdr:cNvSpPr/>
      </xdr:nvSpPr>
      <xdr:spPr>
        <a:xfrm flipH="1">
          <a:off x="14051643" y="997857"/>
          <a:ext cx="426357" cy="371928"/>
        </a:xfrm>
        <a:custGeom>
          <a:avLst/>
          <a:gdLst>
            <a:gd name="connsiteX0" fmla="*/ 0 w 190500"/>
            <a:gd name="connsiteY0" fmla="*/ 263071 h 263071"/>
            <a:gd name="connsiteX1" fmla="*/ 0 w 190500"/>
            <a:gd name="connsiteY1" fmla="*/ 0 h 263071"/>
            <a:gd name="connsiteX2" fmla="*/ 190500 w 190500"/>
            <a:gd name="connsiteY2" fmla="*/ 0 h 263071"/>
          </a:gdLst>
          <a:ahLst/>
          <a:cxnLst>
            <a:cxn ang="0">
              <a:pos x="connsiteX0" y="connsiteY0"/>
            </a:cxn>
            <a:cxn ang="0">
              <a:pos x="connsiteX1" y="connsiteY1"/>
            </a:cxn>
            <a:cxn ang="0">
              <a:pos x="connsiteX2" y="connsiteY2"/>
            </a:cxn>
          </a:cxnLst>
          <a:rect l="l" t="t" r="r" b="b"/>
          <a:pathLst>
            <a:path w="190500" h="263071">
              <a:moveTo>
                <a:pt x="0" y="263071"/>
              </a:moveTo>
              <a:lnTo>
                <a:pt x="0" y="0"/>
              </a:lnTo>
              <a:lnTo>
                <a:pt x="190500" y="0"/>
              </a:lnTo>
            </a:path>
          </a:pathLst>
        </a:cu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2</xdr:col>
      <xdr:colOff>1778719</xdr:colOff>
      <xdr:row>11</xdr:row>
      <xdr:rowOff>1</xdr:rowOff>
    </xdr:to>
    <xdr:sp macro="" textlink="" fLocksText="0">
      <xdr:nvSpPr>
        <xdr:cNvPr id="4" name="角丸四角形 2">
          <a:extLst>
            <a:ext uri="{FF2B5EF4-FFF2-40B4-BE49-F238E27FC236}">
              <a16:creationId xmlns:a16="http://schemas.microsoft.com/office/drawing/2014/main" id="{3B5F14EC-59FD-8115-0D9F-8535D55C0710}"/>
            </a:ext>
          </a:extLst>
        </xdr:cNvPr>
        <xdr:cNvSpPr>
          <a:spLocks noChangeArrowheads="1"/>
        </xdr:cNvSpPr>
      </xdr:nvSpPr>
      <xdr:spPr bwMode="auto">
        <a:xfrm>
          <a:off x="809625" y="2057400"/>
          <a:ext cx="6191250" cy="495300"/>
        </a:xfrm>
        <a:prstGeom prst="roundRect">
          <a:avLst>
            <a:gd name="adj" fmla="val 16667"/>
          </a:avLst>
        </a:prstGeom>
        <a:solidFill>
          <a:srgbClr val="CCFFCC"/>
        </a:solidFill>
        <a:ln w="19050">
          <a:solidFill>
            <a:srgbClr val="FF0000"/>
          </a:solidFill>
          <a:miter lim="800000"/>
          <a:headEnd/>
          <a:tailEnd/>
        </a:ln>
        <a:effectLst/>
      </xdr:spPr>
      <xdr:txBody>
        <a:bodyPr vertOverflow="clip" wrap="square" lIns="20160" tIns="20160" rIns="20160" bIns="20160" anchor="ctr" anchorCtr="0" upright="1"/>
        <a:lstStyle/>
        <a:p>
          <a:pPr algn="ctr" rtl="0">
            <a:defRPr sz="1000"/>
          </a:pPr>
          <a:r>
            <a:rPr lang="ja-JP" altLang="en-US" sz="1200" b="1" i="0" u="none" strike="noStrike" baseline="0">
              <a:solidFill>
                <a:srgbClr val="FF0000"/>
              </a:solidFill>
              <a:latin typeface="ＭＳ ゴシック" pitchFamily="49" charset="-128"/>
              <a:ea typeface="ＭＳ ゴシック" pitchFamily="49" charset="-128"/>
            </a:rPr>
            <a:t>集計作業用のシートです。各チームの担当者は設定等を変更しないこと。</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F260"/>
  <sheetViews>
    <sheetView showGridLines="0" tabSelected="1" zoomScaleNormal="100" zoomScaleSheetLayoutView="70" workbookViewId="0">
      <selection activeCell="D7" sqref="D7:U7"/>
    </sheetView>
  </sheetViews>
  <sheetFormatPr defaultColWidth="9" defaultRowHeight="12"/>
  <cols>
    <col min="1" max="44" width="4.6640625" style="4" customWidth="1"/>
    <col min="45" max="46" width="4.6640625" style="4" hidden="1" customWidth="1"/>
    <col min="47" max="47" width="4.77734375" style="4" hidden="1" customWidth="1"/>
    <col min="48" max="53" width="20.88671875" style="4" hidden="1" customWidth="1"/>
    <col min="54" max="55" width="20.88671875" style="4" customWidth="1"/>
    <col min="56" max="56" width="4.77734375" style="4" customWidth="1"/>
    <col min="57" max="57" width="55.77734375" style="4" customWidth="1"/>
    <col min="58" max="58" width="20.77734375" style="4" customWidth="1"/>
    <col min="59" max="80" width="9" style="4" customWidth="1"/>
    <col min="81" max="16384" width="9" style="4"/>
  </cols>
  <sheetData>
    <row r="1" spans="1:55" ht="24" customHeight="1">
      <c r="A1" s="408" t="s">
        <v>445</v>
      </c>
      <c r="B1" s="408"/>
      <c r="C1" s="408"/>
      <c r="D1" s="408"/>
      <c r="E1" s="408"/>
      <c r="F1" s="408"/>
      <c r="G1" s="408"/>
      <c r="H1" s="408"/>
      <c r="I1" s="408"/>
      <c r="J1" s="408"/>
      <c r="L1" s="58" t="s">
        <v>58</v>
      </c>
      <c r="M1" s="412" t="str">
        <f>AV38</f>
        <v>第49回全日本ライフセービング選手権大会　南関東ブロック予選会</v>
      </c>
      <c r="N1" s="412"/>
      <c r="O1" s="412"/>
      <c r="P1" s="412"/>
      <c r="Q1" s="412"/>
      <c r="R1" s="412"/>
      <c r="S1" s="412"/>
      <c r="T1" s="412"/>
      <c r="U1" s="412"/>
      <c r="V1" s="412"/>
      <c r="W1" s="412"/>
      <c r="X1" s="412"/>
      <c r="Y1" s="412"/>
      <c r="Z1" s="412"/>
      <c r="AA1" s="412"/>
      <c r="AB1" s="412"/>
      <c r="AC1" s="412"/>
      <c r="AD1" s="412"/>
      <c r="AE1" s="412"/>
      <c r="AF1" s="412"/>
      <c r="AG1" s="412"/>
      <c r="AH1" s="412"/>
      <c r="AI1" s="413"/>
      <c r="AJ1" s="413"/>
      <c r="AK1" s="414"/>
      <c r="AL1" s="399"/>
      <c r="AM1" s="400"/>
      <c r="AN1" s="401"/>
      <c r="AO1" s="385" t="s">
        <v>516</v>
      </c>
      <c r="AP1" s="386"/>
      <c r="AQ1" s="386"/>
      <c r="AS1" s="73" t="s">
        <v>87</v>
      </c>
      <c r="AT1" s="73" t="s">
        <v>87</v>
      </c>
      <c r="AU1" s="73" t="s">
        <v>87</v>
      </c>
      <c r="AV1" s="73" t="s">
        <v>87</v>
      </c>
      <c r="AW1" s="73" t="s">
        <v>87</v>
      </c>
      <c r="AX1" s="73" t="s">
        <v>87</v>
      </c>
      <c r="AY1" s="73" t="s">
        <v>87</v>
      </c>
      <c r="AZ1" s="73" t="s">
        <v>87</v>
      </c>
      <c r="BA1" s="73" t="s">
        <v>87</v>
      </c>
      <c r="BB1" s="80"/>
    </row>
    <row r="2" spans="1:55" ht="27.9" customHeight="1" thickBot="1">
      <c r="A2" s="350" t="s">
        <v>932</v>
      </c>
      <c r="B2" s="350"/>
      <c r="C2" s="350"/>
      <c r="D2" s="58" t="s">
        <v>59</v>
      </c>
      <c r="E2" s="359" t="s">
        <v>311</v>
      </c>
      <c r="F2" s="359"/>
      <c r="G2" s="409">
        <f>AV41</f>
        <v>45178</v>
      </c>
      <c r="H2" s="410"/>
      <c r="I2" s="410"/>
      <c r="J2" s="411"/>
      <c r="K2" s="5"/>
      <c r="N2" s="5"/>
      <c r="O2" s="5"/>
      <c r="P2" s="5"/>
      <c r="Q2" s="5"/>
      <c r="AI2" s="413"/>
      <c r="AJ2" s="413"/>
      <c r="AK2" s="414"/>
      <c r="AL2" s="402"/>
      <c r="AM2" s="403"/>
      <c r="AN2" s="404"/>
      <c r="AO2" s="385"/>
      <c r="AP2" s="386"/>
      <c r="AQ2" s="386"/>
      <c r="AU2" s="235" t="s">
        <v>341</v>
      </c>
      <c r="AW2" s="74"/>
    </row>
    <row r="3" spans="1:55" ht="27.9" customHeight="1" thickTop="1" thickBot="1">
      <c r="F3" s="76"/>
      <c r="G3" s="76"/>
      <c r="H3" s="77"/>
      <c r="I3" s="78"/>
      <c r="J3" s="78"/>
      <c r="L3" s="84" t="s">
        <v>60</v>
      </c>
      <c r="M3" s="351" t="s">
        <v>310</v>
      </c>
      <c r="N3" s="351"/>
      <c r="O3" s="352"/>
      <c r="P3" s="356" t="str">
        <f>AV50</f>
        <v>2023年８月15日（火） ﾒｰﾙ送信23：59まで　※同意書のみ郵送（同日消印有効）</v>
      </c>
      <c r="Q3" s="357"/>
      <c r="R3" s="357"/>
      <c r="S3" s="357"/>
      <c r="T3" s="357"/>
      <c r="U3" s="357"/>
      <c r="V3" s="357"/>
      <c r="W3" s="357"/>
      <c r="X3" s="357"/>
      <c r="Y3" s="357"/>
      <c r="Z3" s="357"/>
      <c r="AA3" s="357"/>
      <c r="AB3" s="357"/>
      <c r="AC3" s="357"/>
      <c r="AD3" s="357"/>
      <c r="AE3" s="357"/>
      <c r="AF3" s="357"/>
      <c r="AG3" s="357"/>
      <c r="AH3" s="357"/>
      <c r="AI3" s="357"/>
      <c r="AJ3" s="358"/>
      <c r="AL3" s="6"/>
      <c r="AM3" s="6"/>
      <c r="AN3" s="6"/>
      <c r="AO3" s="6"/>
      <c r="AP3" s="6"/>
      <c r="AQ3" s="6"/>
      <c r="AV3" s="236" t="s">
        <v>931</v>
      </c>
    </row>
    <row r="4" spans="1:55" ht="27.9" customHeight="1" thickTop="1">
      <c r="A4" s="6"/>
      <c r="B4" s="6"/>
      <c r="C4" s="6"/>
      <c r="D4" s="6"/>
      <c r="F4" s="23"/>
      <c r="G4" s="23"/>
      <c r="H4" s="5"/>
      <c r="L4" s="7"/>
      <c r="M4" s="7"/>
      <c r="N4" s="7"/>
      <c r="O4" s="7"/>
      <c r="P4" s="7"/>
      <c r="Q4" s="7"/>
      <c r="R4" s="7"/>
      <c r="S4" s="7"/>
      <c r="T4" s="7"/>
      <c r="U4" s="7"/>
      <c r="V4" s="7"/>
      <c r="W4" s="7"/>
      <c r="X4" s="7"/>
      <c r="Y4" s="7"/>
      <c r="Z4" s="7"/>
      <c r="AA4" s="7"/>
      <c r="AB4" s="7"/>
      <c r="AC4" s="7"/>
      <c r="AL4" s="6"/>
      <c r="AM4" s="6"/>
      <c r="AN4" s="6"/>
      <c r="AO4" s="6"/>
      <c r="AP4" s="6"/>
      <c r="AQ4" s="6"/>
      <c r="AV4" s="236" t="s">
        <v>931</v>
      </c>
    </row>
    <row r="5" spans="1:55" ht="27.9" customHeight="1">
      <c r="A5" s="20" t="s">
        <v>344</v>
      </c>
      <c r="B5" s="7"/>
      <c r="C5" s="7"/>
      <c r="D5" s="7"/>
      <c r="E5" s="7"/>
      <c r="F5" s="7"/>
      <c r="G5" s="9"/>
      <c r="H5" s="9"/>
      <c r="I5" s="10"/>
      <c r="J5" s="10"/>
      <c r="K5" s="10"/>
      <c r="L5" s="10"/>
      <c r="M5" s="10"/>
      <c r="N5" s="10"/>
      <c r="O5" s="10"/>
      <c r="P5" s="10"/>
      <c r="Q5" s="10"/>
      <c r="R5" s="10"/>
      <c r="AV5" s="236" t="s">
        <v>931</v>
      </c>
    </row>
    <row r="6" spans="1:55" ht="27.9" customHeight="1" thickBot="1">
      <c r="A6" s="57" t="s">
        <v>54</v>
      </c>
      <c r="B6" s="11" t="s">
        <v>55</v>
      </c>
      <c r="C6" s="7"/>
      <c r="D6" s="7"/>
      <c r="F6" s="19" t="s">
        <v>991</v>
      </c>
      <c r="G6" s="10"/>
      <c r="H6" s="8"/>
      <c r="I6" s="10"/>
      <c r="J6" s="10"/>
      <c r="K6" s="10"/>
      <c r="L6" s="10"/>
      <c r="M6" s="10"/>
      <c r="N6" s="10"/>
      <c r="O6" s="10"/>
      <c r="P6" s="10"/>
      <c r="Q6" s="10"/>
      <c r="R6" s="10"/>
      <c r="AC6" s="57" t="s">
        <v>870</v>
      </c>
      <c r="AD6" s="57" t="s">
        <v>1007</v>
      </c>
      <c r="AE6" s="260"/>
      <c r="AF6" s="260"/>
      <c r="AG6" s="57" t="s">
        <v>933</v>
      </c>
      <c r="AL6" s="19"/>
      <c r="AM6" s="57" t="s">
        <v>992</v>
      </c>
    </row>
    <row r="7" spans="1:55" ht="27.9" customHeight="1" thickBot="1">
      <c r="A7" s="353" t="s">
        <v>79</v>
      </c>
      <c r="B7" s="354"/>
      <c r="C7" s="355"/>
      <c r="D7" s="389"/>
      <c r="E7" s="390"/>
      <c r="F7" s="390"/>
      <c r="G7" s="390"/>
      <c r="H7" s="390"/>
      <c r="I7" s="390"/>
      <c r="J7" s="390"/>
      <c r="K7" s="390"/>
      <c r="L7" s="390"/>
      <c r="M7" s="390"/>
      <c r="N7" s="390"/>
      <c r="O7" s="390"/>
      <c r="P7" s="390"/>
      <c r="Q7" s="390"/>
      <c r="R7" s="390"/>
      <c r="S7" s="390"/>
      <c r="T7" s="390"/>
      <c r="U7" s="391"/>
      <c r="V7" s="6"/>
      <c r="W7" s="300" t="str">
        <f>IF(D7="","",VLOOKUP(D7,$BE$38:$BF$147,2,0))</f>
        <v/>
      </c>
      <c r="X7" s="301"/>
      <c r="Y7" s="301"/>
      <c r="Z7" s="301"/>
      <c r="AA7" s="302"/>
      <c r="AC7" s="297"/>
      <c r="AD7" s="298"/>
      <c r="AE7" s="299"/>
      <c r="AG7" s="297"/>
      <c r="AH7" s="298"/>
      <c r="AI7" s="298"/>
      <c r="AJ7" s="298"/>
      <c r="AK7" s="299"/>
      <c r="AL7" s="232"/>
      <c r="AM7" s="397"/>
      <c r="AN7" s="398"/>
      <c r="AO7" s="233" t="s">
        <v>924</v>
      </c>
      <c r="AP7" s="397"/>
      <c r="AQ7" s="398"/>
    </row>
    <row r="8" spans="1:55" ht="27.9" customHeight="1" thickBot="1">
      <c r="A8" s="405" t="s">
        <v>989</v>
      </c>
      <c r="B8" s="406"/>
      <c r="C8" s="407"/>
      <c r="D8" s="392"/>
      <c r="E8" s="393"/>
      <c r="F8" s="393"/>
      <c r="G8" s="393"/>
      <c r="H8" s="393"/>
      <c r="I8" s="393"/>
      <c r="J8" s="393"/>
      <c r="K8" s="393"/>
      <c r="L8" s="393"/>
      <c r="M8" s="393"/>
      <c r="N8" s="393"/>
      <c r="O8" s="393"/>
      <c r="P8" s="393"/>
      <c r="Q8" s="393"/>
      <c r="R8" s="393"/>
      <c r="S8" s="393"/>
      <c r="T8" s="393"/>
      <c r="U8" s="394"/>
      <c r="V8" s="79"/>
      <c r="X8" s="261"/>
      <c r="Y8" s="261"/>
      <c r="Z8" s="261"/>
      <c r="AA8" s="261"/>
      <c r="AB8" s="261"/>
      <c r="AC8" s="262" t="s">
        <v>1008</v>
      </c>
      <c r="AD8" s="261"/>
      <c r="AE8" s="261"/>
      <c r="AF8" s="261"/>
      <c r="AG8" s="261"/>
      <c r="AH8" s="261"/>
      <c r="AI8" s="261"/>
      <c r="AJ8" s="234"/>
      <c r="AK8" s="234"/>
      <c r="AL8" s="234"/>
      <c r="AM8" s="296" t="s">
        <v>925</v>
      </c>
      <c r="AN8" s="296"/>
      <c r="AP8" s="296" t="s">
        <v>926</v>
      </c>
      <c r="AQ8" s="296"/>
    </row>
    <row r="9" spans="1:55" ht="27.9" customHeight="1">
      <c r="Z9" s="100"/>
      <c r="AA9" s="100"/>
      <c r="AC9" s="295" t="s">
        <v>1062</v>
      </c>
      <c r="AD9" s="295"/>
      <c r="AE9" s="295"/>
      <c r="AF9" s="295"/>
      <c r="AG9" s="295"/>
      <c r="AH9" s="295"/>
      <c r="AI9" s="295"/>
      <c r="AJ9" s="295"/>
      <c r="AK9" s="295"/>
      <c r="AL9" s="295"/>
      <c r="AM9" s="295"/>
      <c r="AN9" s="295"/>
      <c r="AO9" s="295"/>
      <c r="AP9" s="295"/>
      <c r="AQ9" s="295"/>
    </row>
    <row r="10" spans="1:55" s="10" customFormat="1" ht="27.9" customHeight="1" thickBot="1">
      <c r="A10" s="57" t="s">
        <v>57</v>
      </c>
      <c r="B10" s="11" t="s">
        <v>56</v>
      </c>
      <c r="C10" s="6"/>
      <c r="D10" s="6"/>
      <c r="E10" s="6"/>
      <c r="F10" s="19" t="s">
        <v>1063</v>
      </c>
      <c r="N10" s="12"/>
      <c r="W10" s="57" t="s">
        <v>993</v>
      </c>
      <c r="X10" s="11" t="s">
        <v>86</v>
      </c>
      <c r="AC10" s="19" t="s">
        <v>322</v>
      </c>
      <c r="AD10" s="6"/>
      <c r="AE10" s="19"/>
      <c r="AF10" s="4"/>
      <c r="BC10" s="4"/>
    </row>
    <row r="11" spans="1:55" s="10" customFormat="1" ht="27.9" customHeight="1">
      <c r="A11" s="375" t="s">
        <v>446</v>
      </c>
      <c r="B11" s="376"/>
      <c r="C11" s="360"/>
      <c r="D11" s="361"/>
      <c r="E11" s="377"/>
      <c r="F11" s="360"/>
      <c r="G11" s="361"/>
      <c r="H11" s="362"/>
      <c r="I11" s="387" t="s">
        <v>443</v>
      </c>
      <c r="J11" s="388"/>
      <c r="K11" s="360"/>
      <c r="L11" s="361"/>
      <c r="M11" s="361"/>
      <c r="N11" s="377"/>
      <c r="O11" s="360"/>
      <c r="P11" s="361"/>
      <c r="Q11" s="361"/>
      <c r="R11" s="362"/>
      <c r="S11" s="383" t="s">
        <v>22</v>
      </c>
      <c r="T11" s="376"/>
      <c r="U11" s="124"/>
      <c r="W11" s="375" t="s">
        <v>446</v>
      </c>
      <c r="X11" s="376"/>
      <c r="Y11" s="360"/>
      <c r="Z11" s="361"/>
      <c r="AA11" s="377"/>
      <c r="AB11" s="360"/>
      <c r="AC11" s="361"/>
      <c r="AD11" s="362"/>
      <c r="AE11" s="387" t="s">
        <v>443</v>
      </c>
      <c r="AF11" s="388"/>
      <c r="AG11" s="360"/>
      <c r="AH11" s="361"/>
      <c r="AI11" s="361"/>
      <c r="AJ11" s="377"/>
      <c r="AK11" s="360"/>
      <c r="AL11" s="361"/>
      <c r="AM11" s="361"/>
      <c r="AN11" s="362"/>
      <c r="AO11" s="383" t="s">
        <v>22</v>
      </c>
      <c r="AP11" s="376"/>
      <c r="AQ11" s="124"/>
      <c r="BC11" s="4"/>
    </row>
    <row r="12" spans="1:55" s="10" customFormat="1" ht="27.9" customHeight="1">
      <c r="A12" s="378" t="s">
        <v>23</v>
      </c>
      <c r="B12" s="379"/>
      <c r="C12" s="13" t="s">
        <v>3</v>
      </c>
      <c r="D12" s="364" t="s">
        <v>1065</v>
      </c>
      <c r="E12" s="364"/>
      <c r="F12" s="384"/>
      <c r="G12" s="363"/>
      <c r="H12" s="364"/>
      <c r="I12" s="364"/>
      <c r="J12" s="364"/>
      <c r="K12" s="364"/>
      <c r="L12" s="364"/>
      <c r="M12" s="364"/>
      <c r="N12" s="364"/>
      <c r="O12" s="364"/>
      <c r="P12" s="364"/>
      <c r="Q12" s="364"/>
      <c r="R12" s="364"/>
      <c r="S12" s="364"/>
      <c r="T12" s="364"/>
      <c r="U12" s="365"/>
      <c r="W12" s="378" t="s">
        <v>23</v>
      </c>
      <c r="X12" s="379"/>
      <c r="Y12" s="13" t="s">
        <v>3</v>
      </c>
      <c r="Z12" s="364"/>
      <c r="AA12" s="364"/>
      <c r="AB12" s="384"/>
      <c r="AC12" s="363"/>
      <c r="AD12" s="364"/>
      <c r="AE12" s="364"/>
      <c r="AF12" s="364"/>
      <c r="AG12" s="364"/>
      <c r="AH12" s="364"/>
      <c r="AI12" s="364"/>
      <c r="AJ12" s="364"/>
      <c r="AK12" s="364"/>
      <c r="AL12" s="364"/>
      <c r="AM12" s="364"/>
      <c r="AN12" s="364"/>
      <c r="AO12" s="364"/>
      <c r="AP12" s="364"/>
      <c r="AQ12" s="365"/>
      <c r="BC12" s="4"/>
    </row>
    <row r="13" spans="1:55" s="10" customFormat="1" ht="27.9" customHeight="1" thickBot="1">
      <c r="A13" s="380" t="s">
        <v>24</v>
      </c>
      <c r="B13" s="371"/>
      <c r="C13" s="395" t="s">
        <v>1066</v>
      </c>
      <c r="D13" s="395"/>
      <c r="E13" s="395"/>
      <c r="F13" s="395"/>
      <c r="G13" s="370" t="s">
        <v>25</v>
      </c>
      <c r="H13" s="371"/>
      <c r="I13" s="372"/>
      <c r="J13" s="373"/>
      <c r="K13" s="373"/>
      <c r="L13" s="373"/>
      <c r="M13" s="373"/>
      <c r="N13" s="373"/>
      <c r="O13" s="373"/>
      <c r="P13" s="373"/>
      <c r="Q13" s="373"/>
      <c r="R13" s="373"/>
      <c r="S13" s="373"/>
      <c r="T13" s="373"/>
      <c r="U13" s="374"/>
      <c r="W13" s="380" t="s">
        <v>24</v>
      </c>
      <c r="X13" s="371"/>
      <c r="Y13" s="395"/>
      <c r="Z13" s="395"/>
      <c r="AA13" s="395"/>
      <c r="AB13" s="395"/>
      <c r="AC13" s="370" t="s">
        <v>25</v>
      </c>
      <c r="AD13" s="371"/>
      <c r="AE13" s="372"/>
      <c r="AF13" s="373"/>
      <c r="AG13" s="373"/>
      <c r="AH13" s="373"/>
      <c r="AI13" s="373"/>
      <c r="AJ13" s="373"/>
      <c r="AK13" s="373"/>
      <c r="AL13" s="373"/>
      <c r="AM13" s="373"/>
      <c r="AN13" s="373"/>
      <c r="AO13" s="373"/>
      <c r="AP13" s="373"/>
      <c r="AQ13" s="374"/>
      <c r="BC13" s="4"/>
    </row>
    <row r="14" spans="1:55" ht="27.9" customHeight="1"/>
    <row r="15" spans="1:55" s="10" customFormat="1" ht="27.9" customHeight="1">
      <c r="A15" s="8" t="s">
        <v>773</v>
      </c>
      <c r="BC15" s="4"/>
    </row>
    <row r="16" spans="1:55" s="10" customFormat="1" ht="27.9" customHeight="1">
      <c r="A16" s="57" t="s">
        <v>61</v>
      </c>
      <c r="B16" s="11" t="s">
        <v>263</v>
      </c>
      <c r="F16" s="19"/>
      <c r="G16" s="19" t="s">
        <v>335</v>
      </c>
      <c r="R16" s="318" t="s">
        <v>938</v>
      </c>
      <c r="S16" s="319"/>
      <c r="T16" s="320" t="s">
        <v>261</v>
      </c>
      <c r="U16" s="320"/>
      <c r="V16" s="320" t="s">
        <v>262</v>
      </c>
      <c r="W16" s="320"/>
      <c r="Y16" s="415" t="s">
        <v>940</v>
      </c>
      <c r="Z16" s="416"/>
      <c r="AA16" s="320" t="s">
        <v>261</v>
      </c>
      <c r="AB16" s="320"/>
      <c r="AC16" s="320" t="s">
        <v>262</v>
      </c>
      <c r="AD16" s="320"/>
      <c r="AE16" s="134"/>
      <c r="AF16" s="19"/>
      <c r="AG16" s="318" t="s">
        <v>939</v>
      </c>
      <c r="AH16" s="319"/>
      <c r="AI16" s="320" t="s">
        <v>261</v>
      </c>
      <c r="AJ16" s="320"/>
      <c r="AK16" s="320" t="s">
        <v>262</v>
      </c>
      <c r="AL16" s="320"/>
      <c r="AM16" s="134"/>
    </row>
    <row r="17" spans="1:43" s="10" customFormat="1" ht="24.6" customHeight="1" thickBot="1">
      <c r="A17" s="54" t="s">
        <v>46</v>
      </c>
      <c r="B17" s="341" t="str">
        <f>IF(AV66="","",AV66)</f>
        <v>選手登録</v>
      </c>
      <c r="C17" s="341"/>
      <c r="D17" s="342">
        <f>IF(AW66="","",AW66)</f>
        <v>8000</v>
      </c>
      <c r="E17" s="342"/>
      <c r="F17" s="14" t="s">
        <v>6</v>
      </c>
      <c r="G17" s="345">
        <f>T20</f>
        <v>0</v>
      </c>
      <c r="H17" s="346"/>
      <c r="I17" s="306" t="str">
        <f>IF($B17="","","人")</f>
        <v>人</v>
      </c>
      <c r="J17" s="306"/>
      <c r="K17" s="14" t="s">
        <v>7</v>
      </c>
      <c r="L17" s="315">
        <f>IF($B17="","",D17*G17)</f>
        <v>0</v>
      </c>
      <c r="M17" s="316"/>
      <c r="N17" s="316"/>
      <c r="O17" s="317"/>
      <c r="R17" s="311" t="s">
        <v>884</v>
      </c>
      <c r="S17" s="312"/>
      <c r="T17" s="310">
        <f>'様式 B-1'!T131</f>
        <v>0</v>
      </c>
      <c r="U17" s="310"/>
      <c r="V17" s="310">
        <f>'様式 B-2'!T131</f>
        <v>0</v>
      </c>
      <c r="W17" s="310"/>
      <c r="Y17" s="137"/>
      <c r="Z17" s="138"/>
      <c r="AA17" s="313">
        <f>'様式 B-1'!AL131</f>
        <v>0</v>
      </c>
      <c r="AB17" s="314"/>
      <c r="AC17" s="313">
        <f>'様式 B-2'!AL131</f>
        <v>0</v>
      </c>
      <c r="AD17" s="314"/>
      <c r="AG17" s="311"/>
      <c r="AH17" s="312"/>
      <c r="AI17" s="381">
        <f>'様式 C-1'!V35</f>
        <v>0</v>
      </c>
      <c r="AJ17" s="417"/>
      <c r="AK17" s="381">
        <f>'様式 C-1'!V36</f>
        <v>0</v>
      </c>
      <c r="AL17" s="382"/>
    </row>
    <row r="18" spans="1:43" s="10" customFormat="1" ht="24.6" customHeight="1" thickTop="1">
      <c r="A18" s="54" t="s">
        <v>75</v>
      </c>
      <c r="B18" s="341" t="str">
        <f>IF(AV67="","",AV67)</f>
        <v>追加個人種目</v>
      </c>
      <c r="C18" s="341"/>
      <c r="D18" s="342">
        <f>IF(AW67="","",AW67)</f>
        <v>1000</v>
      </c>
      <c r="E18" s="342"/>
      <c r="F18" s="14"/>
      <c r="G18" s="345">
        <f>IF($B18="","",AA18)</f>
        <v>0</v>
      </c>
      <c r="H18" s="346"/>
      <c r="I18" s="306" t="str">
        <f>IF($B18="","","種目")</f>
        <v>種目</v>
      </c>
      <c r="J18" s="306"/>
      <c r="K18" s="14" t="s">
        <v>7</v>
      </c>
      <c r="L18" s="315">
        <f>IF($B18="","",D18*G18)</f>
        <v>0</v>
      </c>
      <c r="M18" s="316"/>
      <c r="N18" s="316"/>
      <c r="O18" s="317"/>
      <c r="R18" s="311" t="s">
        <v>774</v>
      </c>
      <c r="S18" s="312"/>
      <c r="T18" s="310">
        <f>'様式 B-1'!T132</f>
        <v>0</v>
      </c>
      <c r="U18" s="310"/>
      <c r="V18" s="310">
        <f>'様式 B-2'!T132</f>
        <v>0</v>
      </c>
      <c r="W18" s="310"/>
      <c r="Z18" s="139" t="s">
        <v>882</v>
      </c>
      <c r="AA18" s="321">
        <f>SUM(AA17)+SUM(AC17:AD18)</f>
        <v>0</v>
      </c>
      <c r="AB18" s="322"/>
      <c r="AC18" s="322"/>
      <c r="AD18" s="323"/>
      <c r="AE18" s="6" t="s">
        <v>620</v>
      </c>
      <c r="AG18" s="311"/>
      <c r="AH18" s="312"/>
      <c r="AI18" s="321">
        <f>SUM(AI17:AL17)</f>
        <v>0</v>
      </c>
      <c r="AJ18" s="322"/>
      <c r="AK18" s="322"/>
      <c r="AL18" s="323"/>
      <c r="AM18" s="6" t="s">
        <v>620</v>
      </c>
    </row>
    <row r="19" spans="1:43" s="10" customFormat="1" ht="24.6" customHeight="1" thickBot="1">
      <c r="A19" s="54" t="s">
        <v>73</v>
      </c>
      <c r="B19" s="343" t="str">
        <f>IF(AV68="","",AV68)</f>
        <v/>
      </c>
      <c r="C19" s="343"/>
      <c r="D19" s="344" t="str">
        <f>IF(AW68="","",AW68)</f>
        <v/>
      </c>
      <c r="E19" s="344"/>
      <c r="F19" s="212"/>
      <c r="G19" s="347" t="str">
        <f>IF($B19="","",AI17+AK17)</f>
        <v/>
      </c>
      <c r="H19" s="348"/>
      <c r="I19" s="306" t="str">
        <f>IF($B19="","","種目")</f>
        <v/>
      </c>
      <c r="J19" s="306"/>
      <c r="K19" s="14" t="s">
        <v>7</v>
      </c>
      <c r="L19" s="315" t="str">
        <f>IF($B19="","",D19*G19)</f>
        <v/>
      </c>
      <c r="M19" s="316"/>
      <c r="N19" s="316"/>
      <c r="O19" s="317"/>
      <c r="R19" s="311" t="s">
        <v>617</v>
      </c>
      <c r="S19" s="312"/>
      <c r="T19" s="310">
        <f>'様式 B-1'!T133</f>
        <v>0</v>
      </c>
      <c r="U19" s="310"/>
      <c r="V19" s="310">
        <f>'様式 B-2'!T133</f>
        <v>0</v>
      </c>
      <c r="W19" s="310"/>
      <c r="Y19" s="139"/>
      <c r="Z19" s="139"/>
      <c r="AA19" s="213"/>
      <c r="AB19" s="213"/>
      <c r="AC19" s="213"/>
      <c r="AD19" s="213"/>
      <c r="AE19" s="6"/>
      <c r="AG19" s="311"/>
      <c r="AH19" s="349"/>
      <c r="AI19" s="422"/>
      <c r="AJ19" s="422"/>
      <c r="AK19" s="422"/>
      <c r="AL19" s="422"/>
      <c r="AM19" s="6"/>
    </row>
    <row r="20" spans="1:43" s="10" customFormat="1" ht="24.6" customHeight="1" thickTop="1">
      <c r="A20" s="54"/>
      <c r="B20" s="308"/>
      <c r="C20" s="308"/>
      <c r="D20" s="335"/>
      <c r="E20" s="335"/>
      <c r="F20" s="14"/>
      <c r="G20" s="329"/>
      <c r="H20" s="329"/>
      <c r="I20" s="307" t="s">
        <v>4</v>
      </c>
      <c r="J20" s="307"/>
      <c r="K20" s="307"/>
      <c r="L20" s="330">
        <f>SUM(L17:O19)</f>
        <v>0</v>
      </c>
      <c r="M20" s="331"/>
      <c r="N20" s="331"/>
      <c r="O20" s="332"/>
      <c r="R20" s="424" t="s">
        <v>882</v>
      </c>
      <c r="S20" s="425"/>
      <c r="T20" s="367">
        <f>SUM(T17:U19)+SUM(V17:W19)</f>
        <v>0</v>
      </c>
      <c r="U20" s="368"/>
      <c r="V20" s="368"/>
      <c r="W20" s="369"/>
      <c r="X20" s="14" t="s">
        <v>90</v>
      </c>
      <c r="Y20" s="137"/>
      <c r="Z20" s="137"/>
      <c r="AA20" s="140"/>
      <c r="AB20" s="140"/>
      <c r="AC20" s="140"/>
      <c r="AD20" s="140"/>
      <c r="AE20" s="6"/>
      <c r="AF20" s="6"/>
      <c r="AG20" s="311"/>
      <c r="AH20" s="349"/>
      <c r="AI20" s="366"/>
      <c r="AJ20" s="366"/>
      <c r="AK20" s="366"/>
      <c r="AL20" s="366"/>
      <c r="AM20" s="6"/>
    </row>
    <row r="21" spans="1:43" s="10" customFormat="1" ht="24.6" customHeight="1">
      <c r="A21" s="54"/>
      <c r="B21" s="308"/>
      <c r="C21" s="308"/>
      <c r="D21" s="335"/>
      <c r="E21" s="335"/>
      <c r="F21" s="14"/>
      <c r="G21" s="329"/>
      <c r="H21" s="329"/>
      <c r="I21" s="306"/>
      <c r="J21" s="306"/>
      <c r="K21" s="14"/>
      <c r="L21" s="327"/>
      <c r="M21" s="327"/>
      <c r="N21" s="327"/>
      <c r="O21" s="327"/>
      <c r="R21" s="308"/>
      <c r="S21" s="308"/>
      <c r="T21" s="366"/>
      <c r="U21" s="366"/>
      <c r="V21" s="366"/>
      <c r="W21" s="366"/>
      <c r="Y21" s="137"/>
      <c r="Z21" s="137"/>
      <c r="AA21" s="140"/>
      <c r="AB21" s="140"/>
      <c r="AC21" s="140"/>
      <c r="AD21" s="140"/>
      <c r="AE21" s="11"/>
      <c r="AF21" s="11"/>
      <c r="AG21" s="423"/>
      <c r="AH21" s="423"/>
    </row>
    <row r="22" spans="1:43" s="10" customFormat="1" ht="24.6" hidden="1" customHeight="1">
      <c r="A22" s="54"/>
      <c r="B22" s="308"/>
      <c r="C22" s="308"/>
      <c r="D22" s="335"/>
      <c r="E22" s="335"/>
      <c r="F22" s="14"/>
      <c r="G22" s="329"/>
      <c r="H22" s="329"/>
      <c r="I22" s="306"/>
      <c r="J22" s="306"/>
      <c r="K22" s="14"/>
      <c r="L22" s="327"/>
      <c r="M22" s="327"/>
      <c r="N22" s="327"/>
      <c r="O22" s="327"/>
      <c r="R22" s="308"/>
      <c r="S22" s="308"/>
      <c r="T22" s="366"/>
      <c r="U22" s="366"/>
      <c r="V22" s="366"/>
      <c r="W22" s="366"/>
      <c r="Y22" s="137"/>
      <c r="Z22" s="137"/>
      <c r="AA22" s="140"/>
      <c r="AB22" s="140"/>
      <c r="AC22" s="140"/>
      <c r="AD22" s="140"/>
      <c r="AE22" s="11"/>
      <c r="AF22" s="11"/>
      <c r="AG22" s="423"/>
      <c r="AH22" s="423"/>
      <c r="AI22" s="141"/>
      <c r="AJ22" s="141"/>
      <c r="AK22" s="141"/>
      <c r="AL22" s="141"/>
    </row>
    <row r="23" spans="1:43" s="10" customFormat="1" ht="24.6" hidden="1" customHeight="1">
      <c r="A23" s="54"/>
      <c r="B23" s="308"/>
      <c r="C23" s="308"/>
      <c r="D23" s="335"/>
      <c r="E23" s="335"/>
      <c r="F23" s="14"/>
      <c r="G23" s="329"/>
      <c r="H23" s="329"/>
      <c r="I23" s="306"/>
      <c r="J23" s="306"/>
      <c r="K23" s="14"/>
      <c r="L23" s="327"/>
      <c r="M23" s="327"/>
      <c r="N23" s="327"/>
      <c r="O23" s="327"/>
      <c r="R23" s="396"/>
      <c r="S23" s="306"/>
      <c r="T23" s="329"/>
      <c r="U23" s="329"/>
      <c r="V23" s="329"/>
      <c r="W23" s="329"/>
      <c r="Y23" s="139"/>
      <c r="Z23" s="6"/>
      <c r="AA23" s="140"/>
      <c r="AB23" s="140"/>
      <c r="AC23" s="140"/>
      <c r="AD23" s="140"/>
      <c r="AE23" s="11"/>
      <c r="AF23" s="11"/>
      <c r="AG23" s="139"/>
      <c r="AH23" s="6"/>
      <c r="AI23" s="140"/>
      <c r="AJ23" s="140"/>
      <c r="AK23" s="140"/>
      <c r="AL23" s="140"/>
      <c r="AM23" s="11"/>
    </row>
    <row r="24" spans="1:43" s="10" customFormat="1" ht="24.6" hidden="1" customHeight="1">
      <c r="A24" s="54"/>
      <c r="B24" s="308"/>
      <c r="C24" s="308"/>
      <c r="D24" s="335"/>
      <c r="E24" s="335"/>
      <c r="F24" s="14"/>
      <c r="G24" s="329"/>
      <c r="H24" s="329"/>
      <c r="I24" s="306"/>
      <c r="J24" s="306"/>
      <c r="K24" s="14"/>
      <c r="L24" s="327"/>
      <c r="M24" s="327"/>
      <c r="N24" s="327"/>
      <c r="O24" s="327"/>
      <c r="P24" s="15"/>
      <c r="R24" s="396"/>
      <c r="S24" s="396"/>
      <c r="T24" s="329"/>
      <c r="U24" s="329"/>
      <c r="V24" s="329"/>
      <c r="W24" s="329"/>
      <c r="Y24" s="139"/>
      <c r="Z24" s="139"/>
      <c r="AA24" s="140"/>
      <c r="AB24" s="140"/>
      <c r="AC24" s="140"/>
      <c r="AD24" s="140"/>
      <c r="AG24" s="139"/>
      <c r="AH24" s="139"/>
      <c r="AI24" s="140"/>
      <c r="AJ24" s="140"/>
      <c r="AK24" s="140"/>
      <c r="AL24" s="140"/>
    </row>
    <row r="25" spans="1:43" s="10" customFormat="1" ht="24.6" hidden="1" customHeight="1">
      <c r="A25" s="6"/>
      <c r="B25" s="6"/>
      <c r="C25" s="6"/>
      <c r="D25" s="18"/>
      <c r="E25" s="18"/>
      <c r="F25" s="14"/>
      <c r="G25" s="6"/>
      <c r="H25" s="6"/>
      <c r="P25" s="15"/>
      <c r="Y25" s="139"/>
      <c r="Z25" s="6"/>
      <c r="AA25" s="141"/>
      <c r="AB25" s="141"/>
      <c r="AC25" s="141"/>
      <c r="AD25" s="141"/>
      <c r="AE25" s="6"/>
      <c r="AG25" s="142"/>
      <c r="AH25" s="143"/>
      <c r="AI25" s="141"/>
      <c r="AJ25" s="141"/>
      <c r="AK25" s="141"/>
      <c r="AL25" s="141"/>
      <c r="AM25" s="6"/>
    </row>
    <row r="26" spans="1:43" s="10" customFormat="1" ht="27.9" hidden="1" customHeight="1">
      <c r="A26" s="6"/>
      <c r="B26" s="6"/>
      <c r="C26" s="6"/>
      <c r="D26" s="6"/>
      <c r="E26" s="6"/>
      <c r="F26" s="6"/>
      <c r="G26" s="6"/>
      <c r="H26" s="6"/>
      <c r="I26" s="6"/>
      <c r="J26" s="6"/>
      <c r="L26" s="6"/>
      <c r="M26" s="6"/>
      <c r="N26" s="6"/>
      <c r="O26" s="6"/>
      <c r="P26" s="15"/>
    </row>
    <row r="27" spans="1:43" s="10" customFormat="1" ht="27.9" customHeight="1">
      <c r="A27" s="8" t="s">
        <v>809</v>
      </c>
      <c r="B27" s="6"/>
      <c r="C27" s="6"/>
      <c r="D27" s="6"/>
      <c r="E27" s="6"/>
      <c r="F27" s="6"/>
      <c r="G27" s="6"/>
      <c r="H27" s="6"/>
      <c r="L27" s="6"/>
      <c r="M27" s="6"/>
      <c r="N27" s="6"/>
      <c r="O27" s="15"/>
      <c r="P27" s="15"/>
    </row>
    <row r="28" spans="1:43" s="10" customFormat="1" ht="27.9" customHeight="1" thickBot="1">
      <c r="A28" s="19" t="s">
        <v>1083</v>
      </c>
      <c r="B28" s="11"/>
      <c r="C28" s="6"/>
      <c r="D28" s="11"/>
      <c r="H28" s="6"/>
      <c r="I28" s="6"/>
      <c r="M28" s="19"/>
      <c r="N28" s="8"/>
      <c r="S28" s="294"/>
    </row>
    <row r="29" spans="1:43" s="10" customFormat="1" ht="27.9" customHeight="1" thickBot="1">
      <c r="A29" s="339" t="s">
        <v>994</v>
      </c>
      <c r="B29" s="339"/>
      <c r="C29" s="339"/>
      <c r="D29" s="340"/>
      <c r="E29" s="333">
        <f>IF(AV80="×義務なし",0,AV82)</f>
        <v>0</v>
      </c>
      <c r="F29" s="334"/>
      <c r="G29" s="14" t="s">
        <v>336</v>
      </c>
      <c r="H29" s="14" t="s">
        <v>337</v>
      </c>
      <c r="I29" s="105">
        <v>1</v>
      </c>
      <c r="J29" s="303"/>
      <c r="K29" s="304"/>
      <c r="L29" s="305"/>
      <c r="M29" s="303"/>
      <c r="N29" s="304"/>
      <c r="O29" s="309"/>
      <c r="P29" s="106">
        <v>2</v>
      </c>
      <c r="Q29" s="303"/>
      <c r="R29" s="304"/>
      <c r="S29" s="305"/>
      <c r="T29" s="303"/>
      <c r="U29" s="304"/>
      <c r="V29" s="309"/>
      <c r="W29" s="106">
        <v>3</v>
      </c>
      <c r="X29" s="303"/>
      <c r="Y29" s="304"/>
      <c r="Z29" s="305"/>
      <c r="AA29" s="303"/>
      <c r="AB29" s="304"/>
      <c r="AC29" s="309"/>
      <c r="AD29" s="106">
        <v>4</v>
      </c>
      <c r="AE29" s="303"/>
      <c r="AF29" s="304"/>
      <c r="AG29" s="305"/>
      <c r="AH29" s="303"/>
      <c r="AI29" s="304"/>
      <c r="AJ29" s="309"/>
      <c r="AK29" s="106">
        <v>5</v>
      </c>
      <c r="AL29" s="303"/>
      <c r="AM29" s="304"/>
      <c r="AN29" s="305"/>
      <c r="AO29" s="303"/>
      <c r="AP29" s="304"/>
      <c r="AQ29" s="421"/>
    </row>
    <row r="30" spans="1:43" s="10" customFormat="1" ht="27.9" customHeight="1">
      <c r="A30" s="337"/>
      <c r="B30" s="338"/>
      <c r="C30" s="338"/>
      <c r="D30" s="6"/>
      <c r="E30" s="6"/>
      <c r="F30" s="6"/>
      <c r="G30" s="6"/>
      <c r="H30" s="6"/>
      <c r="I30" s="6"/>
      <c r="J30" s="113" t="s">
        <v>534</v>
      </c>
      <c r="K30" s="6"/>
      <c r="L30" s="6"/>
      <c r="M30" s="113" t="s">
        <v>535</v>
      </c>
      <c r="N30" s="6"/>
      <c r="O30" s="6"/>
      <c r="P30" s="6"/>
      <c r="Q30" s="113" t="s">
        <v>534</v>
      </c>
      <c r="R30" s="6"/>
      <c r="S30" s="6"/>
      <c r="T30" s="113" t="s">
        <v>535</v>
      </c>
      <c r="U30" s="6"/>
      <c r="V30" s="6"/>
      <c r="W30" s="6"/>
      <c r="X30" s="113" t="s">
        <v>534</v>
      </c>
      <c r="Y30" s="6"/>
      <c r="Z30" s="6"/>
      <c r="AA30" s="113" t="s">
        <v>535</v>
      </c>
      <c r="AB30" s="6"/>
      <c r="AC30" s="6"/>
      <c r="AD30" s="6"/>
      <c r="AE30" s="113" t="s">
        <v>534</v>
      </c>
      <c r="AF30" s="6"/>
      <c r="AG30" s="6"/>
      <c r="AH30" s="113" t="s">
        <v>535</v>
      </c>
      <c r="AI30" s="6"/>
      <c r="AJ30" s="6"/>
      <c r="AK30" s="6"/>
      <c r="AL30" s="113" t="s">
        <v>534</v>
      </c>
      <c r="AM30" s="6"/>
      <c r="AN30" s="6"/>
      <c r="AO30" s="113" t="s">
        <v>535</v>
      </c>
      <c r="AP30" s="6"/>
      <c r="AQ30" s="6"/>
    </row>
    <row r="31" spans="1:43" s="10" customFormat="1" ht="27.9" customHeight="1">
      <c r="A31" s="6"/>
      <c r="B31" s="6"/>
      <c r="C31" s="6"/>
      <c r="D31" s="6"/>
      <c r="E31" s="214"/>
      <c r="F31" s="214"/>
      <c r="G31" s="14"/>
      <c r="H31" s="14"/>
      <c r="I31" s="14"/>
      <c r="J31" s="224"/>
      <c r="K31" s="224"/>
      <c r="L31" s="224"/>
      <c r="M31" s="224"/>
      <c r="N31" s="224"/>
      <c r="O31" s="224"/>
      <c r="P31" s="14"/>
      <c r="Q31" s="224"/>
      <c r="R31" s="224"/>
      <c r="S31" s="224"/>
      <c r="T31" s="224"/>
      <c r="U31" s="224"/>
      <c r="V31" s="224"/>
      <c r="W31" s="14"/>
      <c r="X31" s="224"/>
      <c r="Y31" s="224"/>
      <c r="Z31" s="224"/>
      <c r="AA31" s="224"/>
      <c r="AB31" s="224"/>
      <c r="AC31" s="224"/>
      <c r="AD31" s="14"/>
      <c r="AE31" s="224"/>
      <c r="AF31" s="224"/>
      <c r="AG31" s="224"/>
      <c r="AH31" s="224"/>
      <c r="AI31" s="224"/>
      <c r="AJ31" s="224"/>
      <c r="AK31" s="14"/>
      <c r="AL31" s="224"/>
      <c r="AM31" s="224"/>
      <c r="AN31" s="224"/>
      <c r="AO31" s="224"/>
      <c r="AP31" s="224"/>
      <c r="AQ31" s="224"/>
    </row>
    <row r="32" spans="1:43" s="10" customFormat="1" ht="27.9" customHeight="1">
      <c r="A32" s="215"/>
      <c r="B32" s="113"/>
      <c r="C32" s="113"/>
      <c r="D32" s="6"/>
      <c r="E32" s="6"/>
      <c r="F32" s="6"/>
      <c r="G32" s="6"/>
      <c r="H32" s="6"/>
      <c r="I32" s="6"/>
      <c r="J32" s="113"/>
      <c r="K32" s="6"/>
      <c r="L32" s="6"/>
      <c r="M32" s="113"/>
      <c r="N32" s="6"/>
      <c r="O32" s="6"/>
      <c r="P32" s="6"/>
      <c r="Q32" s="113"/>
      <c r="R32" s="6"/>
      <c r="S32" s="6"/>
      <c r="T32" s="113"/>
      <c r="U32" s="6"/>
      <c r="V32" s="6"/>
      <c r="W32" s="6"/>
      <c r="X32" s="113"/>
      <c r="Y32" s="6"/>
      <c r="Z32" s="6"/>
      <c r="AA32" s="113"/>
      <c r="AB32" s="6"/>
      <c r="AC32" s="6"/>
      <c r="AD32" s="6"/>
      <c r="AE32" s="113"/>
      <c r="AF32" s="6"/>
      <c r="AG32" s="6"/>
      <c r="AH32" s="113"/>
      <c r="AI32" s="6"/>
      <c r="AJ32" s="6"/>
      <c r="AK32" s="6"/>
      <c r="AL32" s="113"/>
      <c r="AM32" s="6"/>
      <c r="AN32" s="6"/>
      <c r="AO32" s="113"/>
      <c r="AP32" s="6"/>
      <c r="AQ32" s="6"/>
    </row>
    <row r="33" spans="1:58" s="10" customFormat="1" ht="27.9" hidden="1" customHeight="1">
      <c r="A33" s="8"/>
      <c r="B33" s="11"/>
      <c r="C33" s="96"/>
      <c r="D33" s="96"/>
      <c r="E33" s="96"/>
      <c r="F33" s="19"/>
      <c r="G33" s="6"/>
      <c r="J33" s="6"/>
      <c r="K33" s="6"/>
      <c r="L33" s="6"/>
      <c r="M33" s="6"/>
      <c r="N33" s="6"/>
      <c r="O33" s="6"/>
      <c r="T33" s="57"/>
      <c r="U33" s="11"/>
      <c r="V33" s="6"/>
      <c r="W33" s="6"/>
      <c r="X33" s="6"/>
      <c r="Y33" s="6"/>
      <c r="Z33" s="6"/>
      <c r="AA33" s="19"/>
      <c r="AB33" s="6"/>
      <c r="AC33" s="6"/>
      <c r="AD33" s="6"/>
      <c r="AE33" s="6"/>
      <c r="AF33" s="6"/>
      <c r="AG33" s="6"/>
      <c r="AH33" s="6"/>
      <c r="AI33" s="6"/>
      <c r="AJ33" s="6"/>
      <c r="AK33" s="6"/>
      <c r="AL33" s="6"/>
      <c r="AM33" s="6"/>
    </row>
    <row r="34" spans="1:58" s="10" customFormat="1" ht="27.9" hidden="1" customHeight="1">
      <c r="A34" s="336"/>
      <c r="B34" s="336"/>
      <c r="C34" s="336"/>
      <c r="D34" s="336"/>
      <c r="E34" s="328"/>
      <c r="F34" s="328"/>
      <c r="G34" s="328"/>
      <c r="H34" s="14"/>
      <c r="I34" s="6"/>
      <c r="J34" s="336"/>
      <c r="K34" s="336"/>
      <c r="L34" s="336"/>
      <c r="M34" s="426"/>
      <c r="N34" s="418"/>
      <c r="O34" s="419"/>
      <c r="P34" s="420"/>
      <c r="Q34" s="14"/>
      <c r="T34" s="324"/>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6"/>
    </row>
    <row r="35" spans="1:58" s="10" customFormat="1" ht="27.9" customHeight="1">
      <c r="A35" s="19"/>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row>
    <row r="36" spans="1:58" s="10" customFormat="1" ht="27.9" customHeight="1">
      <c r="A36" s="6"/>
      <c r="B36" s="6"/>
      <c r="C36" s="6"/>
      <c r="D36" s="6"/>
      <c r="E36" s="6"/>
      <c r="F36" s="6"/>
      <c r="G36" s="6"/>
      <c r="H36" s="6"/>
      <c r="I36" s="6"/>
      <c r="J36" s="6"/>
      <c r="N36" s="6"/>
      <c r="P36" s="6"/>
      <c r="Q36" s="15"/>
      <c r="R36" s="15"/>
      <c r="AU36" s="68" t="s">
        <v>81</v>
      </c>
      <c r="AV36" s="4"/>
      <c r="AW36" s="4"/>
      <c r="AX36" s="4"/>
      <c r="AY36" s="4"/>
      <c r="AZ36" s="4"/>
      <c r="BA36" s="4"/>
      <c r="BB36" s="4"/>
    </row>
    <row r="37" spans="1:58" s="10" customFormat="1" ht="27.9" customHeight="1">
      <c r="A37" s="6"/>
      <c r="B37" s="6"/>
      <c r="C37" s="6"/>
      <c r="D37" s="6"/>
      <c r="E37" s="6"/>
      <c r="F37" s="6"/>
      <c r="G37" s="6"/>
      <c r="H37" s="6"/>
      <c r="I37" s="6"/>
      <c r="J37" s="6"/>
      <c r="N37" s="6"/>
      <c r="P37" s="6"/>
      <c r="Q37" s="15"/>
      <c r="R37" s="15"/>
      <c r="AU37" s="4" t="s">
        <v>58</v>
      </c>
      <c r="AV37" s="4" t="s">
        <v>78</v>
      </c>
      <c r="AW37" s="4"/>
      <c r="AX37" s="67" t="s">
        <v>92</v>
      </c>
      <c r="AY37" s="4"/>
      <c r="AZ37" s="250" t="s">
        <v>936</v>
      </c>
      <c r="BA37" s="284" t="s">
        <v>937</v>
      </c>
      <c r="BD37" s="4" t="s">
        <v>934</v>
      </c>
      <c r="BE37" s="4" t="s">
        <v>935</v>
      </c>
    </row>
    <row r="38" spans="1:58" ht="27.9" customHeight="1">
      <c r="AV38" s="172" t="s">
        <v>930</v>
      </c>
      <c r="AW38" s="173"/>
      <c r="AX38" s="173"/>
      <c r="AY38" s="174"/>
      <c r="BD38" s="240">
        <v>1</v>
      </c>
      <c r="BE38" s="239" t="s">
        <v>628</v>
      </c>
      <c r="BF38" s="239" t="s">
        <v>701</v>
      </c>
    </row>
    <row r="39" spans="1:58" ht="27.9" customHeight="1">
      <c r="BD39" s="240">
        <v>2</v>
      </c>
      <c r="BE39" s="239" t="s">
        <v>629</v>
      </c>
      <c r="BF39" s="239" t="s">
        <v>702</v>
      </c>
    </row>
    <row r="40" spans="1:58" ht="27.9" customHeight="1">
      <c r="AU40" s="4" t="s">
        <v>312</v>
      </c>
      <c r="AV40" s="4" t="s">
        <v>70</v>
      </c>
      <c r="AY40" s="10"/>
      <c r="AZ40" s="10"/>
      <c r="BA40" s="10"/>
      <c r="BD40" s="240">
        <v>3</v>
      </c>
      <c r="BE40" s="239" t="s">
        <v>817</v>
      </c>
      <c r="BF40" s="239" t="s">
        <v>785</v>
      </c>
    </row>
    <row r="41" spans="1:58" ht="27.9" customHeight="1">
      <c r="AU41" s="116" t="s">
        <v>941</v>
      </c>
      <c r="AV41" s="175">
        <v>45178</v>
      </c>
      <c r="AX41" s="67" t="s">
        <v>342</v>
      </c>
      <c r="BD41" s="240">
        <v>4</v>
      </c>
      <c r="BE41" s="239" t="s">
        <v>630</v>
      </c>
      <c r="BF41" s="239" t="s">
        <v>703</v>
      </c>
    </row>
    <row r="42" spans="1:58" ht="27.9" customHeight="1">
      <c r="AU42" s="116" t="s">
        <v>46</v>
      </c>
      <c r="AV42" s="62"/>
      <c r="AW42" s="176"/>
      <c r="AX42" s="67" t="s">
        <v>77</v>
      </c>
      <c r="BD42" s="240">
        <v>5</v>
      </c>
      <c r="BE42" s="239" t="s">
        <v>818</v>
      </c>
      <c r="BF42" s="239" t="s">
        <v>786</v>
      </c>
    </row>
    <row r="43" spans="1:58" ht="27.9" customHeight="1">
      <c r="AU43" s="116" t="s">
        <v>75</v>
      </c>
      <c r="AV43" s="62"/>
      <c r="AW43" s="176"/>
      <c r="AX43" s="67" t="s">
        <v>72</v>
      </c>
      <c r="BD43" s="240">
        <v>6</v>
      </c>
      <c r="BE43" s="239" t="s">
        <v>819</v>
      </c>
      <c r="BF43" s="239" t="s">
        <v>787</v>
      </c>
    </row>
    <row r="44" spans="1:58" ht="27.9" customHeight="1">
      <c r="AU44" s="116" t="s">
        <v>73</v>
      </c>
      <c r="AV44" s="63"/>
      <c r="AW44" s="176"/>
      <c r="AX44" s="6"/>
      <c r="BD44" s="240">
        <v>7</v>
      </c>
      <c r="BE44" s="239" t="s">
        <v>865</v>
      </c>
      <c r="BF44" s="239" t="s">
        <v>866</v>
      </c>
    </row>
    <row r="45" spans="1:58" ht="27.9" customHeight="1">
      <c r="AU45" s="116" t="s">
        <v>316</v>
      </c>
      <c r="AV45" s="63"/>
      <c r="AW45" s="176"/>
      <c r="AX45" s="6"/>
      <c r="AY45" s="6"/>
      <c r="BD45" s="240">
        <v>8</v>
      </c>
      <c r="BE45" s="239" t="s">
        <v>631</v>
      </c>
      <c r="BF45" s="239" t="s">
        <v>704</v>
      </c>
    </row>
    <row r="46" spans="1:58" ht="27.9" customHeight="1">
      <c r="AU46" s="116" t="s">
        <v>317</v>
      </c>
      <c r="AV46" s="63"/>
      <c r="AW46" s="176"/>
      <c r="AX46" s="6"/>
      <c r="AY46" s="6"/>
      <c r="BD46" s="240">
        <v>9</v>
      </c>
      <c r="BE46" s="239" t="s">
        <v>632</v>
      </c>
      <c r="BF46" s="239" t="s">
        <v>705</v>
      </c>
    </row>
    <row r="47" spans="1:58" ht="27.9" customHeight="1">
      <c r="AU47" s="116" t="s">
        <v>318</v>
      </c>
      <c r="AV47" s="63"/>
      <c r="AW47" s="176"/>
      <c r="AX47" s="6"/>
      <c r="AY47" s="6"/>
      <c r="BD47" s="240">
        <v>10</v>
      </c>
      <c r="BE47" s="239" t="s">
        <v>633</v>
      </c>
      <c r="BF47" s="239" t="s">
        <v>706</v>
      </c>
    </row>
    <row r="48" spans="1:58" ht="27.9" customHeight="1">
      <c r="BD48" s="240">
        <v>11</v>
      </c>
      <c r="BE48" s="239" t="s">
        <v>1006</v>
      </c>
      <c r="BF48" s="239" t="s">
        <v>1005</v>
      </c>
    </row>
    <row r="49" spans="47:58" ht="27.9" customHeight="1">
      <c r="AU49" s="6" t="s">
        <v>60</v>
      </c>
      <c r="AV49" s="6" t="s">
        <v>313</v>
      </c>
      <c r="AW49" s="6"/>
      <c r="AX49" s="67" t="s">
        <v>299</v>
      </c>
      <c r="AY49" s="6"/>
      <c r="AZ49" s="6"/>
      <c r="BD49" s="240">
        <v>12</v>
      </c>
      <c r="BE49" s="239" t="s">
        <v>634</v>
      </c>
      <c r="BF49" s="239" t="s">
        <v>707</v>
      </c>
    </row>
    <row r="50" spans="47:58" ht="27.9" customHeight="1">
      <c r="AU50" s="6"/>
      <c r="AV50" s="172" t="s">
        <v>1064</v>
      </c>
      <c r="AW50" s="177"/>
      <c r="AX50" s="177"/>
      <c r="AY50" s="278"/>
      <c r="AZ50" s="178"/>
      <c r="BD50" s="240">
        <v>13</v>
      </c>
      <c r="BE50" s="239" t="s">
        <v>635</v>
      </c>
      <c r="BF50" s="239" t="s">
        <v>708</v>
      </c>
    </row>
    <row r="51" spans="47:58" ht="27.9" customHeight="1">
      <c r="AU51" s="64"/>
      <c r="AV51" s="279"/>
      <c r="AW51" s="280"/>
      <c r="AX51" s="280"/>
      <c r="AY51" s="280"/>
      <c r="AZ51" s="10"/>
      <c r="BD51" s="240">
        <v>14</v>
      </c>
      <c r="BE51" s="239" t="s">
        <v>636</v>
      </c>
      <c r="BF51" s="239" t="s">
        <v>709</v>
      </c>
    </row>
    <row r="52" spans="47:58" ht="27.9" customHeight="1">
      <c r="BD52" s="240">
        <v>15</v>
      </c>
      <c r="BE52" s="239" t="s">
        <v>820</v>
      </c>
      <c r="BF52" s="239" t="s">
        <v>844</v>
      </c>
    </row>
    <row r="53" spans="47:58" ht="27.9" customHeight="1">
      <c r="AU53" s="6" t="s">
        <v>71</v>
      </c>
      <c r="AV53" s="6" t="s">
        <v>298</v>
      </c>
      <c r="AW53" s="6"/>
      <c r="AX53" s="67" t="s">
        <v>536</v>
      </c>
      <c r="AY53" s="6"/>
      <c r="BD53" s="240">
        <v>16</v>
      </c>
      <c r="BE53" s="239" t="s">
        <v>637</v>
      </c>
      <c r="BF53" s="239" t="s">
        <v>710</v>
      </c>
    </row>
    <row r="54" spans="47:58" ht="27.9" customHeight="1">
      <c r="AU54" s="6"/>
      <c r="AV54" s="209" t="s">
        <v>871</v>
      </c>
      <c r="AW54" s="238"/>
      <c r="AX54" s="67"/>
      <c r="AY54" s="6"/>
      <c r="BD54" s="240">
        <v>17</v>
      </c>
      <c r="BE54" s="239" t="s">
        <v>638</v>
      </c>
      <c r="BF54" s="239" t="s">
        <v>711</v>
      </c>
    </row>
    <row r="55" spans="47:58" ht="27.9" customHeight="1">
      <c r="AU55" s="6"/>
      <c r="AV55" s="209" t="s">
        <v>872</v>
      </c>
      <c r="AW55" s="238"/>
      <c r="AX55" s="11"/>
      <c r="AY55" s="11"/>
      <c r="AZ55" s="11"/>
      <c r="BA55" s="11"/>
      <c r="BB55" s="10"/>
      <c r="BD55" s="240">
        <v>18</v>
      </c>
      <c r="BE55" s="239" t="s">
        <v>639</v>
      </c>
      <c r="BF55" s="239" t="s">
        <v>712</v>
      </c>
    </row>
    <row r="56" spans="47:58" ht="27.9" customHeight="1">
      <c r="AU56" s="6"/>
      <c r="AV56" s="209" t="s">
        <v>873</v>
      </c>
      <c r="AW56" s="238"/>
      <c r="AX56" s="11"/>
      <c r="AY56" s="11"/>
      <c r="AZ56" s="11"/>
      <c r="BA56" s="11"/>
      <c r="BD56" s="240">
        <v>19</v>
      </c>
      <c r="BE56" s="239" t="s">
        <v>640</v>
      </c>
      <c r="BF56" s="239" t="s">
        <v>713</v>
      </c>
    </row>
    <row r="57" spans="47:58" ht="27.9" customHeight="1">
      <c r="AU57" s="6"/>
      <c r="AV57" s="209" t="s">
        <v>874</v>
      </c>
      <c r="AW57" s="238"/>
      <c r="AX57" s="11"/>
      <c r="AY57" s="11"/>
      <c r="AZ57" s="11"/>
      <c r="BA57" s="11"/>
      <c r="BD57" s="240">
        <v>20</v>
      </c>
      <c r="BE57" s="239" t="s">
        <v>641</v>
      </c>
      <c r="BF57" s="239" t="s">
        <v>714</v>
      </c>
    </row>
    <row r="58" spans="47:58" ht="27.9" customHeight="1">
      <c r="AU58" s="6"/>
      <c r="AV58" s="209" t="s">
        <v>875</v>
      </c>
      <c r="AW58" s="238"/>
      <c r="AX58" s="11"/>
      <c r="AY58" s="11"/>
      <c r="AZ58" s="11"/>
      <c r="BA58" s="11"/>
      <c r="BD58" s="240">
        <v>21</v>
      </c>
      <c r="BE58" s="239" t="s">
        <v>821</v>
      </c>
      <c r="BF58" s="239" t="s">
        <v>788</v>
      </c>
    </row>
    <row r="59" spans="47:58" ht="27.9" customHeight="1">
      <c r="AU59" s="6"/>
      <c r="AV59" s="209" t="s">
        <v>876</v>
      </c>
      <c r="AW59" s="238"/>
      <c r="AX59" s="11"/>
      <c r="AY59" s="11"/>
      <c r="AZ59" s="11"/>
      <c r="BA59" s="11"/>
      <c r="BD59" s="240">
        <v>22</v>
      </c>
      <c r="BE59" s="239" t="s">
        <v>642</v>
      </c>
      <c r="BF59" s="239" t="s">
        <v>715</v>
      </c>
    </row>
    <row r="60" spans="47:58" ht="27.9" customHeight="1">
      <c r="AU60" s="6"/>
      <c r="AV60" s="209" t="s">
        <v>877</v>
      </c>
      <c r="AW60" s="238"/>
      <c r="AX60" s="11"/>
      <c r="AY60" s="11"/>
      <c r="AZ60" s="11"/>
      <c r="BA60" s="11"/>
      <c r="BD60" s="240">
        <v>23</v>
      </c>
      <c r="BE60" s="239" t="s">
        <v>643</v>
      </c>
      <c r="BF60" s="239" t="s">
        <v>716</v>
      </c>
    </row>
    <row r="61" spans="47:58" ht="27.9" customHeight="1">
      <c r="AU61" s="6"/>
      <c r="AV61" s="209" t="s">
        <v>878</v>
      </c>
      <c r="AW61" s="238"/>
      <c r="AX61" s="11"/>
      <c r="AY61" s="11"/>
      <c r="AZ61" s="11"/>
      <c r="BA61" s="11"/>
      <c r="BD61" s="240">
        <v>24</v>
      </c>
      <c r="BE61" s="239" t="s">
        <v>644</v>
      </c>
      <c r="BF61" s="239" t="s">
        <v>717</v>
      </c>
    </row>
    <row r="62" spans="47:58" ht="27.9" customHeight="1">
      <c r="AU62" s="6"/>
      <c r="AV62" s="209" t="s">
        <v>879</v>
      </c>
      <c r="AW62" s="238"/>
      <c r="AX62" s="11"/>
      <c r="AY62" s="11"/>
      <c r="AZ62" s="11"/>
      <c r="BA62" s="11"/>
      <c r="BD62" s="240">
        <v>25</v>
      </c>
      <c r="BE62" s="239" t="s">
        <v>645</v>
      </c>
      <c r="BF62" s="239" t="s">
        <v>718</v>
      </c>
    </row>
    <row r="63" spans="47:58" ht="27.9" customHeight="1">
      <c r="AU63" s="6"/>
      <c r="AV63" s="209"/>
      <c r="AW63" s="238"/>
      <c r="AX63" s="11"/>
      <c r="AY63" s="11"/>
      <c r="AZ63" s="11"/>
      <c r="BA63" s="11"/>
      <c r="BD63" s="240">
        <v>26</v>
      </c>
      <c r="BE63" s="239" t="s">
        <v>646</v>
      </c>
      <c r="BF63" s="239" t="s">
        <v>719</v>
      </c>
    </row>
    <row r="64" spans="47:58" ht="27.9" customHeight="1">
      <c r="BD64" s="240">
        <v>27</v>
      </c>
      <c r="BE64" s="239" t="s">
        <v>647</v>
      </c>
      <c r="BF64" s="239" t="s">
        <v>720</v>
      </c>
    </row>
    <row r="65" spans="46:58" ht="27.9" customHeight="1">
      <c r="AT65" s="6" t="s">
        <v>74</v>
      </c>
      <c r="AU65" s="6" t="s">
        <v>366</v>
      </c>
      <c r="AV65" s="6"/>
      <c r="AW65" s="6"/>
      <c r="AX65" s="6"/>
      <c r="AY65" s="10"/>
      <c r="AZ65" s="10"/>
      <c r="BD65" s="240">
        <v>28</v>
      </c>
      <c r="BE65" s="239" t="s">
        <v>648</v>
      </c>
      <c r="BF65" s="239" t="s">
        <v>721</v>
      </c>
    </row>
    <row r="66" spans="46:58" ht="27.9" customHeight="1">
      <c r="AT66" s="6"/>
      <c r="AU66" s="66" t="s">
        <v>46</v>
      </c>
      <c r="AV66" s="244" t="s">
        <v>881</v>
      </c>
      <c r="AW66" s="245">
        <v>8000</v>
      </c>
      <c r="AX66" s="6"/>
      <c r="AY66" s="10"/>
      <c r="AZ66" s="10"/>
      <c r="BD66" s="240">
        <v>29</v>
      </c>
      <c r="BE66" s="239" t="s">
        <v>822</v>
      </c>
      <c r="BF66" s="239" t="s">
        <v>789</v>
      </c>
    </row>
    <row r="67" spans="46:58" ht="27.9" customHeight="1">
      <c r="AT67" s="6"/>
      <c r="AU67" s="66" t="s">
        <v>75</v>
      </c>
      <c r="AV67" s="244" t="s">
        <v>775</v>
      </c>
      <c r="AW67" s="245">
        <v>1000</v>
      </c>
      <c r="AX67" s="6"/>
      <c r="AY67" s="10"/>
      <c r="AZ67" s="10"/>
      <c r="BB67" s="10"/>
      <c r="BD67" s="240">
        <v>30</v>
      </c>
      <c r="BE67" s="239" t="s">
        <v>649</v>
      </c>
      <c r="BF67" s="239" t="s">
        <v>649</v>
      </c>
    </row>
    <row r="68" spans="46:58" ht="27.9" customHeight="1">
      <c r="AT68" s="6"/>
      <c r="AU68" s="66" t="s">
        <v>73</v>
      </c>
      <c r="AV68" s="244"/>
      <c r="AW68" s="245"/>
      <c r="AX68" s="6"/>
      <c r="AY68" s="10"/>
      <c r="AZ68" s="10"/>
      <c r="BB68" s="10"/>
      <c r="BD68" s="240">
        <v>31</v>
      </c>
      <c r="BE68" s="239" t="s">
        <v>650</v>
      </c>
      <c r="BF68" s="239" t="s">
        <v>722</v>
      </c>
    </row>
    <row r="69" spans="46:58" ht="27.9" customHeight="1">
      <c r="AT69" s="6"/>
      <c r="AU69" s="66" t="s">
        <v>316</v>
      </c>
      <c r="AV69" s="244"/>
      <c r="AW69" s="245"/>
      <c r="AX69" s="67" t="s">
        <v>295</v>
      </c>
      <c r="AY69" s="10"/>
      <c r="AZ69" s="10"/>
      <c r="BB69" s="10"/>
      <c r="BD69" s="240">
        <v>32</v>
      </c>
      <c r="BE69" s="239" t="s">
        <v>823</v>
      </c>
      <c r="BF69" s="239" t="s">
        <v>790</v>
      </c>
    </row>
    <row r="70" spans="46:58" ht="27.9" customHeight="1">
      <c r="AT70" s="6"/>
      <c r="AU70" s="66" t="s">
        <v>317</v>
      </c>
      <c r="AV70" s="244"/>
      <c r="AW70" s="245"/>
      <c r="AX70" s="6"/>
      <c r="AY70" s="10"/>
      <c r="AZ70" s="10"/>
      <c r="BB70" s="10"/>
      <c r="BD70" s="240">
        <v>33</v>
      </c>
      <c r="BE70" s="239" t="s">
        <v>651</v>
      </c>
      <c r="BF70" s="239" t="s">
        <v>723</v>
      </c>
    </row>
    <row r="71" spans="46:58" ht="27.9" customHeight="1">
      <c r="AT71" s="6"/>
      <c r="AU71" s="66" t="s">
        <v>318</v>
      </c>
      <c r="AV71" s="244"/>
      <c r="AW71" s="245"/>
      <c r="AX71" s="6"/>
      <c r="AY71" s="10"/>
      <c r="AZ71" s="10"/>
      <c r="BB71" s="10"/>
      <c r="BD71" s="240">
        <v>34</v>
      </c>
      <c r="BE71" s="239" t="s">
        <v>652</v>
      </c>
      <c r="BF71" s="239" t="s">
        <v>724</v>
      </c>
    </row>
    <row r="72" spans="46:58" ht="27.9" customHeight="1">
      <c r="AT72" s="6"/>
      <c r="AU72" s="66" t="s">
        <v>319</v>
      </c>
      <c r="AV72" s="244"/>
      <c r="AW72" s="245"/>
      <c r="AX72" s="6"/>
      <c r="AY72" s="10"/>
      <c r="AZ72" s="10"/>
      <c r="BA72" s="10"/>
      <c r="BB72" s="10"/>
      <c r="BD72" s="240">
        <v>35</v>
      </c>
      <c r="BE72" s="239" t="s">
        <v>653</v>
      </c>
      <c r="BF72" s="239" t="s">
        <v>725</v>
      </c>
    </row>
    <row r="73" spans="46:58" ht="27.9" customHeight="1">
      <c r="AT73" s="10"/>
      <c r="AU73" s="66" t="s">
        <v>783</v>
      </c>
      <c r="AV73" s="244"/>
      <c r="AW73" s="245"/>
      <c r="AX73" s="67" t="s">
        <v>294</v>
      </c>
      <c r="AY73" s="10"/>
      <c r="AZ73" s="10"/>
      <c r="BB73" s="10"/>
      <c r="BD73" s="240">
        <v>36</v>
      </c>
      <c r="BE73" s="239" t="s">
        <v>824</v>
      </c>
      <c r="BF73" s="239" t="s">
        <v>791</v>
      </c>
    </row>
    <row r="74" spans="46:58" ht="27.9" customHeight="1">
      <c r="AT74" s="10"/>
      <c r="AU74" s="10"/>
      <c r="AV74" s="10"/>
      <c r="AW74" s="10"/>
      <c r="AX74" s="10"/>
      <c r="AY74" s="10"/>
      <c r="AZ74" s="10"/>
      <c r="BB74" s="10"/>
      <c r="BD74" s="240">
        <v>37</v>
      </c>
      <c r="BE74" s="239" t="s">
        <v>654</v>
      </c>
      <c r="BF74" s="239" t="s">
        <v>726</v>
      </c>
    </row>
    <row r="75" spans="46:58" ht="27.9" customHeight="1">
      <c r="AT75" s="6" t="s">
        <v>76</v>
      </c>
      <c r="AU75" s="6" t="s">
        <v>89</v>
      </c>
      <c r="AV75" s="6"/>
      <c r="AW75" s="67"/>
      <c r="AX75" s="67" t="s">
        <v>442</v>
      </c>
      <c r="AY75" s="10"/>
      <c r="AZ75" s="10"/>
      <c r="BB75" s="10"/>
      <c r="BD75" s="240">
        <v>38</v>
      </c>
      <c r="BE75" s="239" t="s">
        <v>655</v>
      </c>
      <c r="BF75" s="239" t="s">
        <v>727</v>
      </c>
    </row>
    <row r="76" spans="46:58" ht="27.9" customHeight="1">
      <c r="AT76" s="10"/>
      <c r="AU76" s="64" t="s">
        <v>269</v>
      </c>
      <c r="AV76" s="209" t="s">
        <v>880</v>
      </c>
      <c r="AW76" s="180"/>
      <c r="AX76" s="67" t="s">
        <v>88</v>
      </c>
      <c r="AY76" s="10"/>
      <c r="AZ76" s="10"/>
      <c r="BB76" s="10"/>
      <c r="BD76" s="240">
        <v>39</v>
      </c>
      <c r="BE76" s="239" t="s">
        <v>825</v>
      </c>
      <c r="BF76" s="239" t="s">
        <v>792</v>
      </c>
    </row>
    <row r="77" spans="46:58" ht="27.9" customHeight="1">
      <c r="AT77" s="6"/>
      <c r="AU77" s="179"/>
      <c r="AV77" s="179"/>
      <c r="AW77" s="179"/>
      <c r="AX77" s="179"/>
      <c r="AY77" s="179"/>
      <c r="AZ77" s="179"/>
      <c r="BB77" s="10"/>
      <c r="BD77" s="240">
        <v>40</v>
      </c>
      <c r="BE77" s="239" t="s">
        <v>656</v>
      </c>
      <c r="BF77" s="239" t="s">
        <v>728</v>
      </c>
    </row>
    <row r="78" spans="46:58" ht="27.9" customHeight="1">
      <c r="AT78" s="6"/>
      <c r="AU78" s="6"/>
      <c r="AV78" s="6"/>
      <c r="AW78" s="6"/>
      <c r="AX78" s="6"/>
      <c r="AY78" s="10"/>
      <c r="AZ78" s="10"/>
      <c r="BB78" s="10"/>
      <c r="BD78" s="240">
        <v>41</v>
      </c>
      <c r="BE78" s="239" t="s">
        <v>826</v>
      </c>
      <c r="BF78" s="239" t="s">
        <v>793</v>
      </c>
    </row>
    <row r="79" spans="46:58" ht="27.9" customHeight="1">
      <c r="AT79" s="4" t="s">
        <v>91</v>
      </c>
      <c r="AU79" s="4" t="s">
        <v>784</v>
      </c>
      <c r="BB79" s="10"/>
      <c r="BD79" s="240">
        <v>42</v>
      </c>
      <c r="BE79" s="239" t="s">
        <v>657</v>
      </c>
      <c r="BF79" s="239" t="s">
        <v>729</v>
      </c>
    </row>
    <row r="80" spans="46:58" ht="27.9" customHeight="1">
      <c r="AU80" s="65" t="s">
        <v>923</v>
      </c>
      <c r="AV80" s="181" t="s">
        <v>533</v>
      </c>
      <c r="AW80" s="4" t="s">
        <v>429</v>
      </c>
      <c r="AZ80" s="65"/>
      <c r="BB80" s="10"/>
      <c r="BD80" s="240">
        <v>43</v>
      </c>
      <c r="BE80" s="239" t="s">
        <v>827</v>
      </c>
      <c r="BF80" s="239" t="s">
        <v>794</v>
      </c>
    </row>
    <row r="81" spans="46:58" ht="27.9" customHeight="1">
      <c r="AV81" s="4" t="s">
        <v>93</v>
      </c>
      <c r="BB81" s="10"/>
      <c r="BD81" s="240">
        <v>44</v>
      </c>
      <c r="BE81" s="239" t="s">
        <v>658</v>
      </c>
      <c r="BF81" s="239" t="s">
        <v>730</v>
      </c>
    </row>
    <row r="82" spans="46:58" ht="27.9" customHeight="1">
      <c r="AV82" s="181">
        <f>IF(T20&gt;=41,"4",(IF(T20&gt;=21,"3",IF(T20&gt;=11,2,IF(T20&gt;=5,1,0)))))</f>
        <v>0</v>
      </c>
      <c r="AW82" s="4" t="s">
        <v>296</v>
      </c>
      <c r="AX82" s="74"/>
      <c r="AY82" s="74"/>
      <c r="BB82" s="10"/>
      <c r="BD82" s="240">
        <v>45</v>
      </c>
      <c r="BE82" s="239" t="s">
        <v>659</v>
      </c>
      <c r="BF82" s="239" t="s">
        <v>731</v>
      </c>
    </row>
    <row r="83" spans="46:58" ht="27.9" customHeight="1">
      <c r="AV83" s="4" t="s">
        <v>300</v>
      </c>
      <c r="AX83" s="211"/>
      <c r="AY83" s="211"/>
      <c r="BD83" s="240">
        <v>46</v>
      </c>
      <c r="BE83" s="239" t="s">
        <v>828</v>
      </c>
      <c r="BF83" s="239" t="s">
        <v>795</v>
      </c>
    </row>
    <row r="84" spans="46:58" ht="27.9" customHeight="1">
      <c r="AV84" s="237" t="s">
        <v>428</v>
      </c>
      <c r="AW84" s="73" t="s">
        <v>94</v>
      </c>
      <c r="AX84" s="102"/>
      <c r="BB84" s="210"/>
      <c r="BD84" s="240">
        <v>47</v>
      </c>
      <c r="BE84" s="239" t="s">
        <v>660</v>
      </c>
      <c r="BF84" s="239" t="s">
        <v>732</v>
      </c>
    </row>
    <row r="85" spans="46:58" ht="27.9" customHeight="1">
      <c r="AV85" s="237" t="s">
        <v>776</v>
      </c>
      <c r="AW85" s="73" t="s">
        <v>95</v>
      </c>
      <c r="AX85" s="102"/>
      <c r="BD85" s="240">
        <v>48</v>
      </c>
      <c r="BE85" s="239" t="s">
        <v>661</v>
      </c>
      <c r="BF85" s="239" t="s">
        <v>733</v>
      </c>
    </row>
    <row r="86" spans="46:58" ht="27.9" customHeight="1">
      <c r="AV86" s="237" t="s">
        <v>777</v>
      </c>
      <c r="AW86" s="73" t="s">
        <v>96</v>
      </c>
      <c r="BB86" s="210"/>
      <c r="BD86" s="240">
        <v>49</v>
      </c>
      <c r="BE86" s="239" t="s">
        <v>829</v>
      </c>
      <c r="BF86" s="239" t="s">
        <v>845</v>
      </c>
    </row>
    <row r="87" spans="46:58" ht="27.9" customHeight="1">
      <c r="AV87" s="237" t="s">
        <v>779</v>
      </c>
      <c r="AW87" s="73" t="s">
        <v>778</v>
      </c>
      <c r="BD87" s="240">
        <v>50</v>
      </c>
      <c r="BE87" s="239" t="s">
        <v>830</v>
      </c>
      <c r="BF87" s="239" t="s">
        <v>796</v>
      </c>
    </row>
    <row r="88" spans="46:58" ht="27.9" customHeight="1">
      <c r="AV88" s="237" t="s">
        <v>780</v>
      </c>
      <c r="AW88" s="73" t="s">
        <v>781</v>
      </c>
      <c r="BB88" s="101"/>
      <c r="BC88" s="73"/>
      <c r="BD88" s="240">
        <v>51</v>
      </c>
      <c r="BE88" s="239" t="s">
        <v>662</v>
      </c>
      <c r="BF88" s="239" t="s">
        <v>734</v>
      </c>
    </row>
    <row r="89" spans="46:58" ht="27.9" customHeight="1">
      <c r="BB89" s="101"/>
      <c r="BC89" s="73"/>
      <c r="BD89" s="240">
        <v>52</v>
      </c>
      <c r="BE89" s="239" t="s">
        <v>663</v>
      </c>
      <c r="BF89" s="239" t="s">
        <v>735</v>
      </c>
    </row>
    <row r="90" spans="46:58" ht="27.9" customHeight="1">
      <c r="AT90" s="6" t="s">
        <v>338</v>
      </c>
      <c r="AU90" s="6" t="s">
        <v>282</v>
      </c>
      <c r="AV90" s="6"/>
      <c r="AY90" s="10"/>
      <c r="AZ90" s="10"/>
      <c r="BB90" s="101"/>
      <c r="BC90" s="73"/>
      <c r="BD90" s="240">
        <v>53</v>
      </c>
      <c r="BE90" s="239" t="s">
        <v>831</v>
      </c>
      <c r="BF90" s="239" t="s">
        <v>797</v>
      </c>
    </row>
    <row r="91" spans="46:58" ht="27.9" customHeight="1">
      <c r="AU91" s="65" t="s">
        <v>430</v>
      </c>
      <c r="AV91" s="182"/>
      <c r="AW91" s="183"/>
      <c r="AX91" s="67" t="s">
        <v>345</v>
      </c>
      <c r="BB91" s="101"/>
      <c r="BC91" s="73"/>
      <c r="BD91" s="240">
        <v>54</v>
      </c>
      <c r="BE91" s="239" t="s">
        <v>664</v>
      </c>
      <c r="BF91" s="239" t="s">
        <v>736</v>
      </c>
    </row>
    <row r="92" spans="46:58" ht="27.9" customHeight="1">
      <c r="AU92" s="65" t="s">
        <v>431</v>
      </c>
      <c r="AV92" s="184"/>
      <c r="AX92" s="67" t="s">
        <v>270</v>
      </c>
      <c r="BB92" s="101"/>
      <c r="BC92" s="73"/>
      <c r="BD92" s="240">
        <v>55</v>
      </c>
      <c r="BE92" s="239" t="s">
        <v>665</v>
      </c>
      <c r="BF92" s="239" t="s">
        <v>737</v>
      </c>
    </row>
    <row r="93" spans="46:58" ht="27.9" customHeight="1">
      <c r="BD93" s="240">
        <v>56</v>
      </c>
      <c r="BE93" s="239" t="s">
        <v>666</v>
      </c>
      <c r="BF93" s="239" t="s">
        <v>738</v>
      </c>
    </row>
    <row r="94" spans="46:58" ht="27.9" customHeight="1">
      <c r="AU94" s="65" t="s">
        <v>432</v>
      </c>
      <c r="AV94" s="182"/>
      <c r="AW94" s="183"/>
      <c r="AX94" s="67" t="s">
        <v>434</v>
      </c>
      <c r="BD94" s="240">
        <v>57</v>
      </c>
      <c r="BE94" s="239" t="s">
        <v>667</v>
      </c>
      <c r="BF94" s="239" t="s">
        <v>739</v>
      </c>
    </row>
    <row r="95" spans="46:58" ht="27.9" customHeight="1">
      <c r="AU95" s="65" t="s">
        <v>433</v>
      </c>
      <c r="AV95" s="184"/>
      <c r="AX95" s="67" t="s">
        <v>270</v>
      </c>
      <c r="BD95" s="240">
        <v>58</v>
      </c>
      <c r="BE95" s="239" t="s">
        <v>832</v>
      </c>
      <c r="BF95" s="239" t="s">
        <v>798</v>
      </c>
    </row>
    <row r="96" spans="46:58" ht="27.9" customHeight="1">
      <c r="BD96" s="240">
        <v>59</v>
      </c>
      <c r="BE96" s="239" t="s">
        <v>668</v>
      </c>
      <c r="BF96" s="239" t="s">
        <v>740</v>
      </c>
    </row>
    <row r="97" spans="56:58" ht="27.9" customHeight="1">
      <c r="BD97" s="240">
        <v>60</v>
      </c>
      <c r="BE97" s="239" t="s">
        <v>669</v>
      </c>
      <c r="BF97" s="239" t="s">
        <v>741</v>
      </c>
    </row>
    <row r="98" spans="56:58" ht="27.9" customHeight="1">
      <c r="BD98" s="240">
        <v>61</v>
      </c>
      <c r="BE98" s="239" t="s">
        <v>670</v>
      </c>
      <c r="BF98" s="239" t="s">
        <v>742</v>
      </c>
    </row>
    <row r="99" spans="56:58" ht="27.9" customHeight="1">
      <c r="BD99" s="240">
        <v>62</v>
      </c>
      <c r="BE99" s="239" t="s">
        <v>671</v>
      </c>
      <c r="BF99" s="239" t="s">
        <v>743</v>
      </c>
    </row>
    <row r="100" spans="56:58" ht="27.9" customHeight="1">
      <c r="BD100" s="240">
        <v>63</v>
      </c>
      <c r="BE100" s="239" t="s">
        <v>672</v>
      </c>
      <c r="BF100" s="239" t="s">
        <v>744</v>
      </c>
    </row>
    <row r="101" spans="56:58" ht="28.2" customHeight="1">
      <c r="BD101" s="240">
        <v>64</v>
      </c>
      <c r="BE101" s="239" t="s">
        <v>673</v>
      </c>
      <c r="BF101" s="239" t="s">
        <v>745</v>
      </c>
    </row>
    <row r="102" spans="56:58" ht="28.2" customHeight="1">
      <c r="BD102" s="240">
        <v>65</v>
      </c>
      <c r="BE102" s="239" t="s">
        <v>674</v>
      </c>
      <c r="BF102" s="239" t="s">
        <v>746</v>
      </c>
    </row>
    <row r="103" spans="56:58" ht="28.2" customHeight="1">
      <c r="BD103" s="240">
        <v>66</v>
      </c>
      <c r="BE103" s="239" t="s">
        <v>675</v>
      </c>
      <c r="BF103" s="239" t="s">
        <v>747</v>
      </c>
    </row>
    <row r="104" spans="56:58" ht="28.2" customHeight="1">
      <c r="BD104" s="240">
        <v>67</v>
      </c>
      <c r="BE104" s="239" t="s">
        <v>676</v>
      </c>
      <c r="BF104" s="239" t="s">
        <v>748</v>
      </c>
    </row>
    <row r="105" spans="56:58" ht="28.2" customHeight="1">
      <c r="BD105" s="240">
        <v>68</v>
      </c>
      <c r="BE105" s="239" t="s">
        <v>677</v>
      </c>
      <c r="BF105" s="239" t="s">
        <v>749</v>
      </c>
    </row>
    <row r="106" spans="56:58" ht="28.2" customHeight="1">
      <c r="BD106" s="240">
        <v>69</v>
      </c>
      <c r="BE106" s="239" t="s">
        <v>678</v>
      </c>
      <c r="BF106" s="239" t="s">
        <v>750</v>
      </c>
    </row>
    <row r="107" spans="56:58" ht="28.2" customHeight="1">
      <c r="BD107" s="240">
        <v>70</v>
      </c>
      <c r="BE107" s="239" t="s">
        <v>833</v>
      </c>
      <c r="BF107" s="239" t="s">
        <v>799</v>
      </c>
    </row>
    <row r="108" spans="56:58" ht="28.2" customHeight="1">
      <c r="BD108" s="240">
        <v>71</v>
      </c>
      <c r="BE108" s="239" t="s">
        <v>834</v>
      </c>
      <c r="BF108" s="239" t="s">
        <v>800</v>
      </c>
    </row>
    <row r="109" spans="56:58" ht="28.2" customHeight="1">
      <c r="BD109" s="240">
        <v>72</v>
      </c>
      <c r="BE109" s="239" t="s">
        <v>835</v>
      </c>
      <c r="BF109" s="239" t="s">
        <v>801</v>
      </c>
    </row>
    <row r="110" spans="56:58" ht="28.2" customHeight="1">
      <c r="BD110" s="240">
        <v>73</v>
      </c>
      <c r="BE110" s="239" t="s">
        <v>679</v>
      </c>
      <c r="BF110" s="239" t="s">
        <v>751</v>
      </c>
    </row>
    <row r="111" spans="56:58" ht="28.2" customHeight="1">
      <c r="BD111" s="240">
        <v>74</v>
      </c>
      <c r="BE111" s="239" t="s">
        <v>680</v>
      </c>
      <c r="BF111" s="239" t="s">
        <v>752</v>
      </c>
    </row>
    <row r="112" spans="56:58" ht="28.2" customHeight="1">
      <c r="BD112" s="240">
        <v>75</v>
      </c>
      <c r="BE112" s="239" t="s">
        <v>836</v>
      </c>
      <c r="BF112" s="239" t="s">
        <v>802</v>
      </c>
    </row>
    <row r="113" spans="56:58" ht="28.2" customHeight="1">
      <c r="BD113" s="240">
        <v>76</v>
      </c>
      <c r="BE113" s="239" t="s">
        <v>681</v>
      </c>
      <c r="BF113" s="239" t="s">
        <v>753</v>
      </c>
    </row>
    <row r="114" spans="56:58" ht="28.2" customHeight="1">
      <c r="BD114" s="240">
        <v>77</v>
      </c>
      <c r="BE114" s="239" t="s">
        <v>682</v>
      </c>
      <c r="BF114" s="239" t="s">
        <v>682</v>
      </c>
    </row>
    <row r="115" spans="56:58" ht="28.2" customHeight="1">
      <c r="BD115" s="240">
        <v>78</v>
      </c>
      <c r="BE115" s="239" t="s">
        <v>683</v>
      </c>
      <c r="BF115" s="239" t="s">
        <v>754</v>
      </c>
    </row>
    <row r="116" spans="56:58" ht="28.2" customHeight="1">
      <c r="BD116" s="240">
        <v>79</v>
      </c>
      <c r="BE116" s="239" t="s">
        <v>837</v>
      </c>
      <c r="BF116" s="239" t="s">
        <v>803</v>
      </c>
    </row>
    <row r="117" spans="56:58" ht="28.2" customHeight="1">
      <c r="BD117" s="240">
        <v>80</v>
      </c>
      <c r="BE117" s="239" t="s">
        <v>684</v>
      </c>
      <c r="BF117" s="239" t="s">
        <v>755</v>
      </c>
    </row>
    <row r="118" spans="56:58" ht="28.2" customHeight="1">
      <c r="BD118" s="240">
        <v>81</v>
      </c>
      <c r="BE118" s="239" t="s">
        <v>838</v>
      </c>
      <c r="BF118" s="239" t="s">
        <v>838</v>
      </c>
    </row>
    <row r="119" spans="56:58" ht="28.2" customHeight="1">
      <c r="BD119" s="240">
        <v>82</v>
      </c>
      <c r="BE119" s="239" t="s">
        <v>685</v>
      </c>
      <c r="BF119" s="239" t="s">
        <v>756</v>
      </c>
    </row>
    <row r="120" spans="56:58" ht="28.2" customHeight="1">
      <c r="BD120" s="240">
        <v>83</v>
      </c>
      <c r="BE120" s="239" t="s">
        <v>839</v>
      </c>
      <c r="BF120" s="239" t="s">
        <v>804</v>
      </c>
    </row>
    <row r="121" spans="56:58" ht="28.2" customHeight="1">
      <c r="BD121" s="240">
        <v>84</v>
      </c>
      <c r="BE121" s="239" t="s">
        <v>686</v>
      </c>
      <c r="BF121" s="239" t="s">
        <v>757</v>
      </c>
    </row>
    <row r="122" spans="56:58" ht="28.2" customHeight="1">
      <c r="BD122" s="240">
        <v>85</v>
      </c>
      <c r="BE122" s="239" t="s">
        <v>840</v>
      </c>
      <c r="BF122" s="239" t="s">
        <v>805</v>
      </c>
    </row>
    <row r="123" spans="56:58" ht="28.2" customHeight="1">
      <c r="BD123" s="240">
        <v>86</v>
      </c>
      <c r="BE123" s="239" t="s">
        <v>687</v>
      </c>
      <c r="BF123" s="239" t="s">
        <v>758</v>
      </c>
    </row>
    <row r="124" spans="56:58" ht="28.2" customHeight="1">
      <c r="BD124" s="240">
        <v>87</v>
      </c>
      <c r="BE124" s="239" t="s">
        <v>688</v>
      </c>
      <c r="BF124" s="239" t="s">
        <v>759</v>
      </c>
    </row>
    <row r="125" spans="56:58" ht="28.2" customHeight="1">
      <c r="BD125" s="240">
        <v>88</v>
      </c>
      <c r="BE125" s="239" t="s">
        <v>867</v>
      </c>
      <c r="BF125" s="239" t="s">
        <v>868</v>
      </c>
    </row>
    <row r="126" spans="56:58" ht="28.2" customHeight="1">
      <c r="BD126" s="240">
        <v>89</v>
      </c>
      <c r="BE126" s="239" t="s">
        <v>689</v>
      </c>
      <c r="BF126" s="239" t="s">
        <v>760</v>
      </c>
    </row>
    <row r="127" spans="56:58" ht="28.2" customHeight="1">
      <c r="BD127" s="240">
        <v>90</v>
      </c>
      <c r="BE127" s="239" t="s">
        <v>690</v>
      </c>
      <c r="BF127" s="239" t="s">
        <v>761</v>
      </c>
    </row>
    <row r="128" spans="56:58" ht="28.2" customHeight="1">
      <c r="BD128" s="240">
        <v>91</v>
      </c>
      <c r="BE128" s="239" t="s">
        <v>691</v>
      </c>
      <c r="BF128" s="239" t="s">
        <v>762</v>
      </c>
    </row>
    <row r="129" spans="56:58" ht="28.2" customHeight="1">
      <c r="BD129" s="240">
        <v>92</v>
      </c>
      <c r="BE129" s="239" t="s">
        <v>692</v>
      </c>
      <c r="BF129" s="239" t="s">
        <v>763</v>
      </c>
    </row>
    <row r="130" spans="56:58" ht="28.2" customHeight="1">
      <c r="BD130" s="240">
        <v>93</v>
      </c>
      <c r="BE130" s="239" t="s">
        <v>693</v>
      </c>
      <c r="BF130" s="239" t="s">
        <v>764</v>
      </c>
    </row>
    <row r="131" spans="56:58" ht="28.2" customHeight="1">
      <c r="BD131" s="240">
        <v>94</v>
      </c>
      <c r="BE131" s="239" t="s">
        <v>694</v>
      </c>
      <c r="BF131" s="239" t="s">
        <v>765</v>
      </c>
    </row>
    <row r="132" spans="56:58" ht="28.2" customHeight="1">
      <c r="BD132" s="240">
        <v>95</v>
      </c>
      <c r="BE132" s="239" t="s">
        <v>695</v>
      </c>
      <c r="BF132" s="239" t="s">
        <v>766</v>
      </c>
    </row>
    <row r="133" spans="56:58" ht="28.2" customHeight="1">
      <c r="BD133" s="240">
        <v>96</v>
      </c>
      <c r="BE133" s="239" t="s">
        <v>841</v>
      </c>
      <c r="BF133" s="239" t="s">
        <v>806</v>
      </c>
    </row>
    <row r="134" spans="56:58" ht="28.2" customHeight="1">
      <c r="BD134" s="240">
        <v>97</v>
      </c>
      <c r="BE134" s="239" t="s">
        <v>696</v>
      </c>
      <c r="BF134" s="239" t="s">
        <v>767</v>
      </c>
    </row>
    <row r="135" spans="56:58" ht="28.2" customHeight="1">
      <c r="BD135" s="240">
        <v>98</v>
      </c>
      <c r="BE135" s="239" t="s">
        <v>927</v>
      </c>
      <c r="BF135" s="239" t="s">
        <v>928</v>
      </c>
    </row>
    <row r="136" spans="56:58" ht="28.2" customHeight="1">
      <c r="BD136" s="240">
        <v>99</v>
      </c>
      <c r="BE136" s="239" t="s">
        <v>697</v>
      </c>
      <c r="BF136" s="239" t="s">
        <v>768</v>
      </c>
    </row>
    <row r="137" spans="56:58" ht="28.2" customHeight="1">
      <c r="BD137" s="240">
        <v>100</v>
      </c>
      <c r="BE137" s="239" t="s">
        <v>698</v>
      </c>
      <c r="BF137" s="239" t="s">
        <v>769</v>
      </c>
    </row>
    <row r="138" spans="56:58" ht="28.2" customHeight="1">
      <c r="BD138" s="240">
        <v>101</v>
      </c>
      <c r="BE138" s="239" t="s">
        <v>842</v>
      </c>
      <c r="BF138" s="239" t="s">
        <v>807</v>
      </c>
    </row>
    <row r="139" spans="56:58" ht="28.2" customHeight="1">
      <c r="BD139" s="240">
        <v>102</v>
      </c>
      <c r="BE139" s="239" t="s">
        <v>843</v>
      </c>
      <c r="BF139" s="239" t="s">
        <v>808</v>
      </c>
    </row>
    <row r="140" spans="56:58" ht="28.2" customHeight="1">
      <c r="BD140" s="240">
        <v>103</v>
      </c>
      <c r="BE140" s="239" t="s">
        <v>699</v>
      </c>
      <c r="BF140" s="239" t="s">
        <v>770</v>
      </c>
    </row>
    <row r="141" spans="56:58" ht="28.2" customHeight="1">
      <c r="BD141" s="240">
        <v>104</v>
      </c>
      <c r="BE141" s="239" t="s">
        <v>700</v>
      </c>
      <c r="BF141" s="239" t="s">
        <v>771</v>
      </c>
    </row>
    <row r="142" spans="56:58" ht="28.2" customHeight="1">
      <c r="BD142" s="240">
        <v>105</v>
      </c>
      <c r="BE142" s="239"/>
      <c r="BF142" s="239"/>
    </row>
    <row r="143" spans="56:58" ht="28.2" customHeight="1">
      <c r="BD143" s="240">
        <v>106</v>
      </c>
      <c r="BE143" s="239"/>
      <c r="BF143" s="239"/>
    </row>
    <row r="144" spans="56:58" ht="28.2" customHeight="1">
      <c r="BD144" s="240">
        <v>107</v>
      </c>
      <c r="BE144" s="239"/>
      <c r="BF144" s="239"/>
    </row>
    <row r="145" spans="56:58" ht="28.2" customHeight="1">
      <c r="BD145" s="240">
        <v>108</v>
      </c>
      <c r="BE145" s="239"/>
      <c r="BF145" s="239"/>
    </row>
    <row r="146" spans="56:58" ht="28.2" customHeight="1">
      <c r="BD146" s="240">
        <v>109</v>
      </c>
      <c r="BE146" s="239"/>
      <c r="BF146" s="239"/>
    </row>
    <row r="147" spans="56:58" ht="28.2" customHeight="1">
      <c r="BD147" s="240">
        <v>110</v>
      </c>
      <c r="BE147" s="239"/>
      <c r="BF147" s="239"/>
    </row>
    <row r="148" spans="56:58" ht="28.2" customHeight="1"/>
    <row r="149" spans="56:58" ht="28.2" customHeight="1"/>
    <row r="150" spans="56:58" ht="28.2" customHeight="1"/>
    <row r="151" spans="56:58" ht="21.6" customHeight="1"/>
    <row r="152" spans="56:58" ht="21.6" customHeight="1"/>
    <row r="153" spans="56:58" ht="21.6" customHeight="1"/>
    <row r="154" spans="56:58" ht="21.6" customHeight="1"/>
    <row r="155" spans="56:58" ht="21.6" customHeight="1"/>
    <row r="156" spans="56:58" ht="21.6" customHeight="1"/>
    <row r="157" spans="56:58" ht="21.6" customHeight="1"/>
    <row r="158" spans="56:58" ht="21.6" customHeight="1"/>
    <row r="159" spans="56:58" ht="21.6" customHeight="1"/>
    <row r="160" spans="56:58" ht="21.6" customHeight="1"/>
    <row r="161" ht="21.6" customHeight="1"/>
    <row r="162" ht="21.6" customHeight="1"/>
    <row r="163" ht="21.6" customHeight="1"/>
    <row r="164" ht="21.6" customHeight="1"/>
    <row r="165" ht="21.6" customHeight="1"/>
    <row r="166" ht="21.6" customHeight="1"/>
    <row r="167" ht="21.6" customHeight="1"/>
    <row r="168" ht="21.6" customHeight="1"/>
    <row r="169" ht="21.6" customHeight="1"/>
    <row r="170" ht="21.6" customHeight="1"/>
    <row r="171" ht="21.6" customHeight="1"/>
    <row r="172" ht="21.6" customHeight="1"/>
    <row r="173" ht="21.6" customHeight="1"/>
    <row r="174" ht="21.6" customHeight="1"/>
    <row r="175" ht="21.6" customHeight="1"/>
    <row r="176" ht="21.6" customHeight="1"/>
    <row r="177" ht="21.6" customHeight="1"/>
    <row r="178" ht="21.6" customHeight="1"/>
    <row r="179" ht="21.6" customHeight="1"/>
    <row r="180" ht="21.6" customHeight="1"/>
    <row r="181" ht="21.6" customHeight="1"/>
    <row r="182" ht="21.6" customHeight="1"/>
    <row r="183" ht="21.6" customHeight="1"/>
    <row r="184" ht="21.6" customHeight="1"/>
    <row r="185" ht="21.6" customHeight="1"/>
    <row r="186" ht="21.6" customHeight="1"/>
    <row r="187" ht="21.6" customHeight="1"/>
    <row r="188" ht="21.6" customHeight="1"/>
    <row r="189" ht="21.6" customHeight="1"/>
    <row r="190" ht="21.6" customHeight="1"/>
    <row r="191" ht="21.6" customHeight="1"/>
    <row r="192" ht="21.6" customHeight="1"/>
    <row r="193" ht="21.6" customHeight="1"/>
    <row r="194" ht="21.6" customHeight="1"/>
    <row r="195" ht="21.6" customHeight="1"/>
    <row r="196" ht="21.6" customHeight="1"/>
    <row r="197" ht="21.6" customHeight="1"/>
    <row r="198" ht="21.6" customHeight="1"/>
    <row r="199" ht="21.6" customHeight="1"/>
    <row r="200" ht="21.6" customHeight="1"/>
    <row r="201" ht="21.6" customHeight="1"/>
    <row r="202" ht="21.6" customHeight="1"/>
    <row r="203" ht="21.6" customHeight="1"/>
    <row r="204" ht="21.6" customHeight="1"/>
    <row r="205" ht="21.6" customHeight="1"/>
    <row r="206" ht="21.6" customHeight="1"/>
    <row r="207" ht="21.6" customHeight="1"/>
    <row r="208" ht="21.6" customHeight="1"/>
    <row r="209" ht="21.6" customHeight="1"/>
    <row r="210" ht="21.6" customHeight="1"/>
    <row r="211" ht="21.6" customHeight="1"/>
    <row r="212" ht="21.6" customHeight="1"/>
    <row r="213" ht="21.6" customHeight="1"/>
    <row r="214" ht="21.6" customHeight="1"/>
    <row r="215" ht="21.6" customHeight="1"/>
    <row r="216" ht="21.6" customHeight="1"/>
    <row r="217" ht="21.6" customHeight="1"/>
    <row r="218" ht="21.6" customHeight="1"/>
    <row r="219" ht="21.6" customHeight="1"/>
    <row r="220" ht="21.6" customHeight="1"/>
    <row r="221" ht="21.6" customHeight="1"/>
    <row r="222" ht="21.6" customHeight="1"/>
    <row r="223" ht="21.6" customHeight="1"/>
    <row r="224" ht="21.6" customHeight="1"/>
    <row r="225" ht="21.6" customHeight="1"/>
    <row r="226" ht="21.6" customHeight="1"/>
    <row r="227" ht="21.6" customHeight="1"/>
    <row r="228" ht="21.6" customHeight="1"/>
    <row r="229" ht="21.6" customHeight="1"/>
    <row r="230" ht="21.6" customHeight="1"/>
    <row r="231" ht="21.6" customHeight="1"/>
    <row r="232" ht="21.6" customHeight="1"/>
    <row r="233" ht="21.6" customHeight="1"/>
    <row r="234" ht="21.6" customHeight="1"/>
    <row r="235" ht="21.6" customHeight="1"/>
    <row r="236" ht="21.6" customHeight="1"/>
    <row r="237" ht="21.6" customHeight="1"/>
    <row r="238" ht="21.6" customHeight="1"/>
    <row r="239" ht="21.6" customHeight="1"/>
    <row r="240" ht="21.6" customHeight="1"/>
    <row r="241" ht="21.6" customHeight="1"/>
    <row r="242" ht="21.6" customHeight="1"/>
    <row r="243" ht="21.6" customHeight="1"/>
    <row r="244" ht="21.6" customHeight="1"/>
    <row r="245" ht="21.6" customHeight="1"/>
    <row r="246" ht="21.6" customHeight="1"/>
    <row r="247" ht="21.6" customHeight="1"/>
    <row r="248" ht="21.6" customHeight="1"/>
    <row r="249" ht="21.6" customHeight="1"/>
    <row r="250" ht="21.6" customHeight="1"/>
    <row r="251" ht="21.6" customHeight="1"/>
    <row r="252" ht="21.6" customHeight="1"/>
    <row r="253" ht="21.6" customHeight="1"/>
    <row r="254" ht="21.6" customHeight="1"/>
    <row r="255" ht="21.6" customHeight="1"/>
    <row r="256" ht="21.6" customHeight="1"/>
    <row r="257" ht="21.6" customHeight="1"/>
    <row r="258" ht="21.6" customHeight="1"/>
    <row r="259" ht="21.6" customHeight="1"/>
    <row r="260" ht="21.6" customHeight="1"/>
  </sheetData>
  <mergeCells count="153">
    <mergeCell ref="AI17:AJ17"/>
    <mergeCell ref="N34:P34"/>
    <mergeCell ref="AO29:AQ29"/>
    <mergeCell ref="D22:E22"/>
    <mergeCell ref="G22:H22"/>
    <mergeCell ref="I22:J22"/>
    <mergeCell ref="L22:O22"/>
    <mergeCell ref="T22:U22"/>
    <mergeCell ref="AI19:AL19"/>
    <mergeCell ref="L19:O19"/>
    <mergeCell ref="R21:S21"/>
    <mergeCell ref="T21:U21"/>
    <mergeCell ref="D20:E20"/>
    <mergeCell ref="V23:W23"/>
    <mergeCell ref="AI20:AL20"/>
    <mergeCell ref="AG21:AH22"/>
    <mergeCell ref="AG20:AH20"/>
    <mergeCell ref="D23:E23"/>
    <mergeCell ref="G23:H23"/>
    <mergeCell ref="R20:S20"/>
    <mergeCell ref="J34:M34"/>
    <mergeCell ref="M29:O29"/>
    <mergeCell ref="Q29:S29"/>
    <mergeCell ref="T29:V29"/>
    <mergeCell ref="A12:B12"/>
    <mergeCell ref="D17:E17"/>
    <mergeCell ref="AL1:AN2"/>
    <mergeCell ref="A8:C8"/>
    <mergeCell ref="I11:J11"/>
    <mergeCell ref="A13:B13"/>
    <mergeCell ref="C13:F13"/>
    <mergeCell ref="G13:H13"/>
    <mergeCell ref="G17:H17"/>
    <mergeCell ref="AC16:AD16"/>
    <mergeCell ref="A1:J1"/>
    <mergeCell ref="AG11:AJ11"/>
    <mergeCell ref="AK11:AN11"/>
    <mergeCell ref="G2:J2"/>
    <mergeCell ref="S11:T11"/>
    <mergeCell ref="M1:AH1"/>
    <mergeCell ref="AI1:AK2"/>
    <mergeCell ref="C11:E11"/>
    <mergeCell ref="F11:H11"/>
    <mergeCell ref="A11:B11"/>
    <mergeCell ref="R16:S16"/>
    <mergeCell ref="T16:U16"/>
    <mergeCell ref="Y16:Z16"/>
    <mergeCell ref="AA16:AB16"/>
    <mergeCell ref="AO1:AQ2"/>
    <mergeCell ref="AE11:AF11"/>
    <mergeCell ref="V16:W16"/>
    <mergeCell ref="D7:U7"/>
    <mergeCell ref="D8:U8"/>
    <mergeCell ref="T24:U24"/>
    <mergeCell ref="V24:W24"/>
    <mergeCell ref="I23:J23"/>
    <mergeCell ref="L23:O23"/>
    <mergeCell ref="Y13:AB13"/>
    <mergeCell ref="I13:U13"/>
    <mergeCell ref="V22:W22"/>
    <mergeCell ref="R23:S23"/>
    <mergeCell ref="T23:U23"/>
    <mergeCell ref="I18:J18"/>
    <mergeCell ref="G20:H20"/>
    <mergeCell ref="O11:R11"/>
    <mergeCell ref="D12:F12"/>
    <mergeCell ref="G12:U12"/>
    <mergeCell ref="K11:N11"/>
    <mergeCell ref="R24:S24"/>
    <mergeCell ref="AM7:AN7"/>
    <mergeCell ref="AP7:AQ7"/>
    <mergeCell ref="T17:U17"/>
    <mergeCell ref="A2:C2"/>
    <mergeCell ref="M3:O3"/>
    <mergeCell ref="A7:C7"/>
    <mergeCell ref="P3:AJ3"/>
    <mergeCell ref="E2:F2"/>
    <mergeCell ref="AB11:AD11"/>
    <mergeCell ref="AC12:AQ12"/>
    <mergeCell ref="V21:W21"/>
    <mergeCell ref="B21:C21"/>
    <mergeCell ref="D21:E21"/>
    <mergeCell ref="G21:H21"/>
    <mergeCell ref="T20:W20"/>
    <mergeCell ref="B17:C17"/>
    <mergeCell ref="AC13:AD13"/>
    <mergeCell ref="AE13:AQ13"/>
    <mergeCell ref="W11:X11"/>
    <mergeCell ref="Y11:AA11"/>
    <mergeCell ref="W12:X12"/>
    <mergeCell ref="W13:X13"/>
    <mergeCell ref="AA18:AD18"/>
    <mergeCell ref="AK17:AL17"/>
    <mergeCell ref="AO11:AP11"/>
    <mergeCell ref="AG7:AK7"/>
    <mergeCell ref="Z12:AB12"/>
    <mergeCell ref="B18:C18"/>
    <mergeCell ref="D18:E18"/>
    <mergeCell ref="B19:C19"/>
    <mergeCell ref="D19:E19"/>
    <mergeCell ref="G18:H18"/>
    <mergeCell ref="G19:H19"/>
    <mergeCell ref="I19:J19"/>
    <mergeCell ref="AG18:AH18"/>
    <mergeCell ref="AG19:AH19"/>
    <mergeCell ref="R19:S19"/>
    <mergeCell ref="T19:U19"/>
    <mergeCell ref="V19:W19"/>
    <mergeCell ref="L18:O18"/>
    <mergeCell ref="R18:S18"/>
    <mergeCell ref="T18:U18"/>
    <mergeCell ref="V18:W18"/>
    <mergeCell ref="X29:Z29"/>
    <mergeCell ref="AA29:AC29"/>
    <mergeCell ref="T34:AQ34"/>
    <mergeCell ref="L21:O21"/>
    <mergeCell ref="E34:G34"/>
    <mergeCell ref="L24:O24"/>
    <mergeCell ref="G24:H24"/>
    <mergeCell ref="L20:O20"/>
    <mergeCell ref="E29:F29"/>
    <mergeCell ref="D24:E24"/>
    <mergeCell ref="A34:D34"/>
    <mergeCell ref="B20:C20"/>
    <mergeCell ref="B23:C23"/>
    <mergeCell ref="A30:C30"/>
    <mergeCell ref="B22:C22"/>
    <mergeCell ref="A29:D29"/>
    <mergeCell ref="B24:C24"/>
    <mergeCell ref="AC9:AQ9"/>
    <mergeCell ref="AM8:AN8"/>
    <mergeCell ref="AP8:AQ8"/>
    <mergeCell ref="AC7:AE7"/>
    <mergeCell ref="W7:AA7"/>
    <mergeCell ref="J29:L29"/>
    <mergeCell ref="I24:J24"/>
    <mergeCell ref="I21:J21"/>
    <mergeCell ref="I20:K20"/>
    <mergeCell ref="R22:S22"/>
    <mergeCell ref="AE29:AG29"/>
    <mergeCell ref="AH29:AJ29"/>
    <mergeCell ref="AL29:AN29"/>
    <mergeCell ref="V17:W17"/>
    <mergeCell ref="R17:S17"/>
    <mergeCell ref="AA17:AB17"/>
    <mergeCell ref="AC17:AD17"/>
    <mergeCell ref="I17:J17"/>
    <mergeCell ref="L17:O17"/>
    <mergeCell ref="AG16:AH16"/>
    <mergeCell ref="AI16:AJ16"/>
    <mergeCell ref="AK16:AL16"/>
    <mergeCell ref="AG17:AH17"/>
    <mergeCell ref="AI18:AL18"/>
  </mergeCells>
  <phoneticPr fontId="21"/>
  <dataValidations count="11">
    <dataValidation imeMode="off" allowBlank="1" showInputMessage="1" showErrorMessage="1" sqref="N34:P34 E34:G34 AE13:AQ13 AF21:AF23 Z12:AB12 Y13:AB13 G2 T17:W24 D12:F12 G17:H24 C13:F13 G25 AA20:AD25 AC17 AA17:AA18 AI23:AL25 L17:O24 AI17:AI20 AK17 I13:U13" xr:uid="{00000000-0002-0000-0000-000000000000}"/>
    <dataValidation type="list" allowBlank="1" showInputMessage="1" sqref="AV80 BB84" xr:uid="{00000000-0002-0000-0000-000001000000}">
      <formula1>"○義務あり,×義務なし"</formula1>
    </dataValidation>
    <dataValidation type="list" imeMode="off" allowBlank="1" showInputMessage="1" showErrorMessage="1" sqref="U11 AQ11" xr:uid="{00000000-0002-0000-0000-000002000000}">
      <formula1>"男,女"</formula1>
    </dataValidation>
    <dataValidation imeMode="hiragana" allowBlank="1" showInputMessage="1" showErrorMessage="1" sqref="A8 T34:AQ34 AL29 AH29 AA29 AE29 X29 T29 M29 Q29 J29 AO29 AC12:AQ12 G12:U12 Y11:AD11 C11:H11 D8:U8 Z9:AA9 AL31 AH31 AA31 AE31 X31 T31 M31 Q31 J31 AO31" xr:uid="{00000000-0002-0000-0000-000003000000}"/>
    <dataValidation imeMode="halfKatakana" allowBlank="1" showInputMessage="1" showErrorMessage="1" sqref="K11:R11 AG11:AN11" xr:uid="{00000000-0002-0000-0000-000004000000}"/>
    <dataValidation imeMode="off" allowBlank="1" showErrorMessage="1" sqref="V7" xr:uid="{00000000-0002-0000-0000-000005000000}"/>
    <dataValidation imeMode="hiragana" allowBlank="1" showErrorMessage="1" sqref="V8" xr:uid="{00000000-0002-0000-0000-000006000000}"/>
    <dataValidation type="list" allowBlank="1" showInputMessage="1" showErrorMessage="1" sqref="AC7" xr:uid="{00000000-0002-0000-0000-000008000000}">
      <formula1>"第1種,第2種,第5種,第6種"</formula1>
    </dataValidation>
    <dataValidation imeMode="halfAlpha" allowBlank="1" showInputMessage="1" showErrorMessage="1" sqref="AM7:AN7 AP7:AQ7" xr:uid="{00000000-0002-0000-0000-00000A000000}"/>
    <dataValidation type="list" allowBlank="1" showInputMessage="1" showErrorMessage="1" sqref="D7:U7" xr:uid="{00000000-0002-0000-0000-00000B000000}">
      <formula1>$BE$38:$BE$147</formula1>
    </dataValidation>
    <dataValidation type="list" allowBlank="1" showInputMessage="1" showErrorMessage="1" sqref="AG7:AK7" xr:uid="{9CDCB93B-79BA-4E91-B368-702D5DE37FAF}">
      <formula1>$AV$54:$AV$63</formula1>
    </dataValidation>
  </dataValidations>
  <printOptions horizontalCentered="1"/>
  <pageMargins left="0.39370078740157483" right="0.39370078740157483" top="0.98425196850393704" bottom="0.39370078740157483" header="0.78740157480314965" footer="0.31496062992125984"/>
  <pageSetup paperSize="9" scale="70" orientation="landscape" r:id="rId1"/>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AY161"/>
  <sheetViews>
    <sheetView showGridLines="0" topLeftCell="I3" zoomScaleNormal="100" zoomScaleSheetLayoutView="80" workbookViewId="0">
      <selection activeCell="P10" sqref="P10"/>
    </sheetView>
  </sheetViews>
  <sheetFormatPr defaultColWidth="9" defaultRowHeight="13.2"/>
  <cols>
    <col min="1" max="2" width="6.77734375" style="1" hidden="1" customWidth="1"/>
    <col min="3" max="3" width="15.77734375" style="1" hidden="1" customWidth="1"/>
    <col min="4" max="4" width="20.77734375" style="1" hidden="1" customWidth="1"/>
    <col min="5" max="5" width="35.77734375" style="1" hidden="1" customWidth="1"/>
    <col min="6" max="6" width="25.77734375" style="1" hidden="1" customWidth="1"/>
    <col min="7" max="7" width="8.77734375" style="132" hidden="1" customWidth="1"/>
    <col min="8" max="8" width="5.77734375" style="1" hidden="1" customWidth="1"/>
    <col min="9" max="9" width="5.77734375" style="1" customWidth="1"/>
    <col min="10" max="11" width="10.6640625" style="1" customWidth="1"/>
    <col min="12" max="13" width="12.6640625" style="1" customWidth="1"/>
    <col min="14" max="14" width="5.6640625" style="1" customWidth="1"/>
    <col min="15" max="15" width="10.6640625" style="158" hidden="1" customWidth="1"/>
    <col min="16" max="16" width="10.6640625" style="159" customWidth="1"/>
    <col min="17" max="19" width="10.6640625" style="1" hidden="1" customWidth="1"/>
    <col min="20" max="20" width="12.77734375" style="1" customWidth="1"/>
    <col min="21" max="21" width="25.77734375" style="1" customWidth="1"/>
    <col min="22" max="22" width="12.6640625" style="1" hidden="1" customWidth="1"/>
    <col min="23" max="23" width="8.6640625" style="1" hidden="1" customWidth="1"/>
    <col min="24" max="24" width="12.6640625" style="1" customWidth="1"/>
    <col min="25" max="25" width="5.6640625" style="1" customWidth="1"/>
    <col min="26" max="26" width="12.6640625" style="1" hidden="1" customWidth="1"/>
    <col min="27" max="27" width="12.6640625" style="1" customWidth="1"/>
    <col min="28" max="35" width="17.21875" style="128" customWidth="1"/>
    <col min="36" max="38" width="8.6640625" style="1" customWidth="1"/>
    <col min="39" max="41" width="5.6640625" style="1" customWidth="1"/>
    <col min="42" max="42" width="8.6640625" style="1" hidden="1" customWidth="1"/>
    <col min="43" max="48" width="16.6640625" style="1" hidden="1" customWidth="1"/>
    <col min="49" max="75" width="5.6640625" style="1" customWidth="1"/>
    <col min="76" max="16384" width="9" style="1"/>
  </cols>
  <sheetData>
    <row r="1" spans="1:48" s="53" customFormat="1" ht="24" hidden="1" customHeight="1">
      <c r="A1" s="56" t="s">
        <v>47</v>
      </c>
      <c r="B1" s="56" t="s">
        <v>47</v>
      </c>
      <c r="C1" s="56" t="s">
        <v>47</v>
      </c>
      <c r="D1" s="56" t="s">
        <v>47</v>
      </c>
      <c r="E1" s="56" t="s">
        <v>47</v>
      </c>
      <c r="F1" s="56" t="s">
        <v>47</v>
      </c>
      <c r="G1" s="56" t="s">
        <v>47</v>
      </c>
      <c r="H1" s="56" t="s">
        <v>47</v>
      </c>
      <c r="I1" s="55" t="s">
        <v>48</v>
      </c>
      <c r="J1" s="55" t="s">
        <v>48</v>
      </c>
      <c r="K1" s="55" t="s">
        <v>48</v>
      </c>
      <c r="L1" s="55" t="s">
        <v>48</v>
      </c>
      <c r="M1" s="55" t="s">
        <v>48</v>
      </c>
      <c r="N1" s="55" t="s">
        <v>48</v>
      </c>
      <c r="O1" s="246" t="s">
        <v>943</v>
      </c>
      <c r="P1" s="55" t="s">
        <v>48</v>
      </c>
      <c r="Q1" s="246" t="s">
        <v>943</v>
      </c>
      <c r="R1" s="246" t="s">
        <v>943</v>
      </c>
      <c r="S1" s="246" t="s">
        <v>943</v>
      </c>
      <c r="T1" s="55" t="s">
        <v>53</v>
      </c>
      <c r="U1" s="55" t="s">
        <v>48</v>
      </c>
      <c r="V1" s="246" t="s">
        <v>943</v>
      </c>
      <c r="W1" s="246" t="s">
        <v>943</v>
      </c>
      <c r="X1" s="55" t="s">
        <v>48</v>
      </c>
      <c r="Y1" s="55" t="s">
        <v>48</v>
      </c>
      <c r="Z1" s="56" t="s">
        <v>47</v>
      </c>
      <c r="AA1" s="55" t="s">
        <v>48</v>
      </c>
      <c r="AB1" s="53" t="s">
        <v>49</v>
      </c>
      <c r="AC1" s="53" t="s">
        <v>49</v>
      </c>
      <c r="AD1" s="53" t="s">
        <v>49</v>
      </c>
      <c r="AE1" s="53" t="s">
        <v>49</v>
      </c>
      <c r="AF1" s="53" t="s">
        <v>49</v>
      </c>
      <c r="AG1" s="53" t="s">
        <v>49</v>
      </c>
      <c r="AH1" s="53" t="s">
        <v>49</v>
      </c>
      <c r="AI1" s="53" t="s">
        <v>49</v>
      </c>
      <c r="AJ1" s="53" t="s">
        <v>50</v>
      </c>
      <c r="AK1" s="53" t="s">
        <v>50</v>
      </c>
      <c r="AL1" s="53" t="s">
        <v>50</v>
      </c>
      <c r="AM1" s="55" t="s">
        <v>48</v>
      </c>
      <c r="AN1" s="55" t="s">
        <v>48</v>
      </c>
      <c r="AO1" s="55" t="s">
        <v>48</v>
      </c>
      <c r="AP1" s="56" t="s">
        <v>47</v>
      </c>
      <c r="AQ1" s="56" t="s">
        <v>47</v>
      </c>
      <c r="AR1" s="56" t="s">
        <v>47</v>
      </c>
      <c r="AS1" s="56" t="s">
        <v>47</v>
      </c>
      <c r="AT1" s="56" t="s">
        <v>47</v>
      </c>
      <c r="AU1" s="56" t="s">
        <v>47</v>
      </c>
      <c r="AV1" s="56" t="s">
        <v>47</v>
      </c>
    </row>
    <row r="2" spans="1:48" s="72" customFormat="1" ht="24" hidden="1" customHeight="1">
      <c r="A2" s="60" t="s">
        <v>400</v>
      </c>
      <c r="B2" s="60" t="s">
        <v>401</v>
      </c>
      <c r="C2" s="60" t="s">
        <v>402</v>
      </c>
      <c r="D2" s="60" t="s">
        <v>403</v>
      </c>
      <c r="E2" s="60" t="s">
        <v>404</v>
      </c>
      <c r="F2" s="60" t="s">
        <v>405</v>
      </c>
      <c r="G2" s="60" t="s">
        <v>953</v>
      </c>
      <c r="H2" s="60" t="s">
        <v>406</v>
      </c>
      <c r="I2" s="71" t="s">
        <v>407</v>
      </c>
      <c r="J2" s="71" t="s">
        <v>408</v>
      </c>
      <c r="K2" s="71" t="s">
        <v>409</v>
      </c>
      <c r="L2" s="71" t="s">
        <v>410</v>
      </c>
      <c r="M2" s="71" t="s">
        <v>323</v>
      </c>
      <c r="N2" s="71" t="s">
        <v>954</v>
      </c>
      <c r="O2" s="248" t="s">
        <v>955</v>
      </c>
      <c r="P2" s="71" t="s">
        <v>956</v>
      </c>
      <c r="Q2" s="248" t="s">
        <v>957</v>
      </c>
      <c r="R2" s="248" t="s">
        <v>958</v>
      </c>
      <c r="S2" s="248" t="s">
        <v>959</v>
      </c>
      <c r="T2" s="71" t="s">
        <v>326</v>
      </c>
      <c r="U2" s="71" t="s">
        <v>327</v>
      </c>
      <c r="V2" s="248" t="s">
        <v>960</v>
      </c>
      <c r="W2" s="248" t="s">
        <v>961</v>
      </c>
      <c r="X2" s="71" t="s">
        <v>962</v>
      </c>
      <c r="Y2" s="71" t="s">
        <v>963</v>
      </c>
      <c r="Z2" s="60" t="s">
        <v>411</v>
      </c>
      <c r="AA2" s="71" t="s">
        <v>412</v>
      </c>
      <c r="AB2" s="72" t="s">
        <v>413</v>
      </c>
      <c r="AC2" s="72" t="s">
        <v>964</v>
      </c>
      <c r="AD2" s="72" t="s">
        <v>965</v>
      </c>
      <c r="AE2" s="72" t="s">
        <v>966</v>
      </c>
      <c r="AF2" s="72" t="s">
        <v>414</v>
      </c>
      <c r="AG2" s="72" t="s">
        <v>328</v>
      </c>
      <c r="AH2" s="72" t="s">
        <v>415</v>
      </c>
      <c r="AI2" s="72" t="s">
        <v>416</v>
      </c>
      <c r="AJ2" s="72" t="s">
        <v>417</v>
      </c>
      <c r="AK2" s="72" t="s">
        <v>418</v>
      </c>
      <c r="AL2" s="72" t="s">
        <v>419</v>
      </c>
      <c r="AM2" s="71" t="s">
        <v>420</v>
      </c>
      <c r="AN2" s="71" t="s">
        <v>421</v>
      </c>
      <c r="AO2" s="71" t="s">
        <v>422</v>
      </c>
      <c r="AP2" s="60" t="s">
        <v>423</v>
      </c>
      <c r="AQ2" s="60" t="s">
        <v>424</v>
      </c>
      <c r="AR2" s="60" t="s">
        <v>425</v>
      </c>
      <c r="AS2" s="60" t="s">
        <v>435</v>
      </c>
      <c r="AT2" s="60" t="s">
        <v>967</v>
      </c>
      <c r="AU2" s="60" t="s">
        <v>968</v>
      </c>
      <c r="AV2" s="60" t="s">
        <v>969</v>
      </c>
    </row>
    <row r="3" spans="1:48" s="29" customFormat="1" ht="24" customHeight="1">
      <c r="A3" s="28"/>
      <c r="F3" s="30"/>
      <c r="G3" s="32"/>
      <c r="H3" s="28"/>
      <c r="I3" s="427" t="s">
        <v>449</v>
      </c>
      <c r="J3" s="427"/>
      <c r="K3" s="427"/>
      <c r="L3" s="427"/>
      <c r="M3" s="427"/>
      <c r="N3" s="30"/>
      <c r="O3" s="148"/>
      <c r="P3" s="149"/>
      <c r="Q3" s="28"/>
      <c r="R3" s="28"/>
      <c r="S3" s="28"/>
      <c r="T3" s="30"/>
      <c r="U3" s="28"/>
      <c r="V3" s="28"/>
      <c r="Y3" s="100"/>
      <c r="Z3" s="100"/>
      <c r="AA3" s="100"/>
      <c r="AB3" s="428" t="str">
        <f>IF('様式 A-1'!D7="","",'様式 A-1'!D7)</f>
        <v/>
      </c>
      <c r="AC3" s="428"/>
      <c r="AD3" s="428"/>
      <c r="AE3" s="428"/>
      <c r="AF3" s="428"/>
      <c r="AG3" s="428"/>
      <c r="AH3" s="428"/>
      <c r="AI3" s="31" t="s">
        <v>39</v>
      </c>
      <c r="AJ3" s="32"/>
      <c r="AK3" s="32"/>
      <c r="AL3" s="32"/>
    </row>
    <row r="4" spans="1:48" s="29" customFormat="1" ht="24" customHeight="1">
      <c r="A4" s="33"/>
      <c r="E4" s="34"/>
      <c r="F4" s="33"/>
      <c r="G4" s="130"/>
      <c r="H4" s="33"/>
      <c r="I4" s="35" t="str">
        <f>'様式 A-1'!AV38</f>
        <v>第49回全日本ライフセービング選手権大会　南関東ブロック予選会</v>
      </c>
      <c r="K4" s="33"/>
      <c r="L4" s="33"/>
      <c r="M4" s="33"/>
      <c r="N4" s="33"/>
      <c r="O4" s="150"/>
      <c r="P4" s="151"/>
      <c r="Q4" s="33"/>
      <c r="R4" s="33"/>
      <c r="S4" s="33"/>
      <c r="T4" s="34"/>
      <c r="U4" s="33"/>
      <c r="V4" s="33"/>
      <c r="AB4" s="428" t="str">
        <f>IF('様式 A-1'!D8="","",'様式 A-1'!D8)</f>
        <v/>
      </c>
      <c r="AC4" s="428"/>
      <c r="AD4" s="428"/>
      <c r="AE4" s="428"/>
      <c r="AF4" s="428"/>
      <c r="AG4" s="428"/>
      <c r="AH4" s="428"/>
      <c r="AI4" s="31" t="s">
        <v>30</v>
      </c>
      <c r="AJ4" s="34"/>
      <c r="AK4" s="34"/>
      <c r="AL4" s="34"/>
      <c r="AP4" s="29" t="s">
        <v>334</v>
      </c>
    </row>
    <row r="5" spans="1:48" customFormat="1" ht="24" customHeight="1">
      <c r="A5" s="29"/>
      <c r="B5" s="29"/>
      <c r="C5" s="29"/>
      <c r="D5" s="29"/>
      <c r="E5" s="29"/>
      <c r="F5" s="29"/>
      <c r="G5" s="32"/>
      <c r="H5" s="29"/>
      <c r="I5" s="29"/>
      <c r="J5" s="29"/>
      <c r="K5" s="29"/>
      <c r="L5" s="29"/>
      <c r="M5" s="29"/>
      <c r="N5" s="29"/>
      <c r="O5" s="150"/>
      <c r="P5" s="152"/>
      <c r="Q5" s="29"/>
      <c r="R5" s="29"/>
      <c r="S5" s="29"/>
      <c r="T5" s="29"/>
      <c r="U5" s="29"/>
      <c r="V5" s="29"/>
      <c r="W5" s="29"/>
      <c r="X5" s="29"/>
      <c r="Y5" s="29"/>
      <c r="Z5" s="29"/>
      <c r="AA5" s="29"/>
      <c r="AB5" s="104"/>
      <c r="AC5" s="104"/>
      <c r="AD5" s="104"/>
      <c r="AE5" s="104"/>
      <c r="AF5" s="104"/>
      <c r="AG5" s="104"/>
      <c r="AH5" s="104"/>
      <c r="AI5" s="104"/>
      <c r="AJ5" s="29"/>
      <c r="AK5" s="29"/>
      <c r="AL5" s="29"/>
      <c r="AP5" s="103" t="s">
        <v>440</v>
      </c>
    </row>
    <row r="6" spans="1:48" s="29" customFormat="1" ht="24" customHeight="1">
      <c r="A6" s="107"/>
      <c r="B6" s="107"/>
      <c r="C6" s="107"/>
      <c r="D6" s="107"/>
      <c r="E6" s="108"/>
      <c r="F6" s="107"/>
      <c r="G6" s="131"/>
      <c r="H6" s="107"/>
      <c r="I6" s="107"/>
      <c r="J6" s="107"/>
      <c r="K6" s="107"/>
      <c r="L6" s="107"/>
      <c r="M6" s="107"/>
      <c r="N6" s="107"/>
      <c r="O6" s="153"/>
      <c r="P6" s="153"/>
      <c r="Q6" s="107"/>
      <c r="R6" s="107"/>
      <c r="S6" s="107"/>
      <c r="T6" s="108"/>
      <c r="U6" s="107"/>
      <c r="V6" s="107"/>
      <c r="W6" s="108"/>
      <c r="X6" s="107"/>
      <c r="Y6" s="221" t="s">
        <v>915</v>
      </c>
      <c r="AA6" s="109"/>
      <c r="AB6" s="220"/>
      <c r="AC6" s="216"/>
      <c r="AD6" s="216"/>
      <c r="AE6" s="216"/>
      <c r="AF6" s="216"/>
      <c r="AG6" s="216"/>
      <c r="AH6" s="217"/>
      <c r="AI6" s="216"/>
      <c r="AJ6" s="108"/>
      <c r="AK6" s="108"/>
      <c r="AL6" s="108"/>
      <c r="AP6" s="104" t="s">
        <v>440</v>
      </c>
    </row>
    <row r="7" spans="1:48" ht="39.9" customHeight="1">
      <c r="A7" s="69" t="s">
        <v>357</v>
      </c>
      <c r="B7" s="69" t="s">
        <v>32</v>
      </c>
      <c r="C7" s="70" t="s">
        <v>33</v>
      </c>
      <c r="D7" s="70" t="s">
        <v>31</v>
      </c>
      <c r="E7" s="70" t="s">
        <v>27</v>
      </c>
      <c r="F7" s="274" t="s">
        <v>1056</v>
      </c>
      <c r="G7" s="69" t="s">
        <v>1055</v>
      </c>
      <c r="H7" s="36"/>
      <c r="I7" s="75" t="s">
        <v>259</v>
      </c>
      <c r="J7" s="37" t="s">
        <v>51</v>
      </c>
      <c r="K7" s="38" t="s">
        <v>52</v>
      </c>
      <c r="L7" s="39" t="s">
        <v>358</v>
      </c>
      <c r="M7" s="40" t="s">
        <v>359</v>
      </c>
      <c r="N7" s="114" t="s">
        <v>0</v>
      </c>
      <c r="O7" s="247"/>
      <c r="P7" s="154" t="s">
        <v>810</v>
      </c>
      <c r="Q7" s="36"/>
      <c r="R7" s="36"/>
      <c r="S7" s="36"/>
      <c r="T7" s="42" t="s">
        <v>83</v>
      </c>
      <c r="U7" s="42" t="s">
        <v>906</v>
      </c>
      <c r="V7" s="249"/>
      <c r="W7" s="36"/>
      <c r="X7" s="41" t="s">
        <v>35</v>
      </c>
      <c r="Y7" s="43" t="s">
        <v>1</v>
      </c>
      <c r="Z7" s="36" t="s">
        <v>900</v>
      </c>
      <c r="AA7" s="41" t="s">
        <v>914</v>
      </c>
      <c r="AB7" s="135" t="s">
        <v>888</v>
      </c>
      <c r="AC7" s="135" t="s">
        <v>890</v>
      </c>
      <c r="AD7" s="135" t="s">
        <v>892</v>
      </c>
      <c r="AE7" s="135" t="s">
        <v>894</v>
      </c>
      <c r="AF7" s="135" t="s">
        <v>896</v>
      </c>
      <c r="AG7" s="135" t="s">
        <v>898</v>
      </c>
      <c r="AH7" s="135" t="s">
        <v>899</v>
      </c>
      <c r="AI7" s="144"/>
      <c r="AJ7" s="36" t="s">
        <v>29</v>
      </c>
      <c r="AK7" s="36" t="s">
        <v>2</v>
      </c>
      <c r="AL7" s="36" t="s">
        <v>864</v>
      </c>
    </row>
    <row r="8" spans="1:48" s="3" customFormat="1" ht="24" customHeight="1">
      <c r="A8" s="81">
        <v>0</v>
      </c>
      <c r="B8" s="82" t="s">
        <v>329</v>
      </c>
      <c r="C8" s="83" t="str">
        <f>IF(J8="","",TRIM(J8&amp;"　"&amp;K8))</f>
        <v>東京　太郎</v>
      </c>
      <c r="D8" s="83" t="str">
        <f>IF(J8="","",ASC(TRIM(L8&amp;" "&amp;M8)))</f>
        <v>ﾄｳｷｮｳ ﾀﾛｳ</v>
      </c>
      <c r="E8" s="259" t="s">
        <v>990</v>
      </c>
      <c r="F8" s="83"/>
      <c r="G8" s="190" t="e">
        <f>IF(J8="","",MID('様式 A-1'!$AG$7,1,FIND("ブ",'様式 A-1'!$AG$7)-1))</f>
        <v>#VALUE!</v>
      </c>
      <c r="H8" s="81"/>
      <c r="I8" s="82" t="s">
        <v>97</v>
      </c>
      <c r="J8" s="206" t="s">
        <v>287</v>
      </c>
      <c r="K8" s="207" t="s">
        <v>847</v>
      </c>
      <c r="L8" s="185" t="s">
        <v>42</v>
      </c>
      <c r="M8" s="186" t="s">
        <v>43</v>
      </c>
      <c r="N8" s="81" t="s">
        <v>38</v>
      </c>
      <c r="O8" s="187"/>
      <c r="P8" s="188" t="s">
        <v>811</v>
      </c>
      <c r="Q8" s="81"/>
      <c r="R8" s="81"/>
      <c r="S8" s="81"/>
      <c r="T8" s="189" t="s">
        <v>293</v>
      </c>
      <c r="U8" s="81" t="s">
        <v>911</v>
      </c>
      <c r="V8" s="81"/>
      <c r="W8" s="81"/>
      <c r="X8" s="190">
        <v>39692</v>
      </c>
      <c r="Y8" s="81">
        <f>IF(X8="","",DATEDIF(X8,'様式 A-1'!$G$2,"Y"))</f>
        <v>15</v>
      </c>
      <c r="Z8" s="81" t="s">
        <v>772</v>
      </c>
      <c r="AA8" s="81"/>
      <c r="AB8" s="191"/>
      <c r="AC8" s="191">
        <v>1</v>
      </c>
      <c r="AD8" s="191">
        <v>1</v>
      </c>
      <c r="AE8" s="191"/>
      <c r="AF8" s="191"/>
      <c r="AG8" s="191"/>
      <c r="AH8" s="191"/>
      <c r="AI8" s="192"/>
      <c r="AJ8" s="81">
        <f t="shared" ref="AJ8:AJ39" si="0">COUNT(AB8:AH8)</f>
        <v>2</v>
      </c>
      <c r="AK8" s="81">
        <f t="shared" ref="AK8:AK39" si="1">IF(AJ8&lt;=$AQ$154,AJ8,$AQ$154)</f>
        <v>2</v>
      </c>
      <c r="AL8" s="81">
        <f t="shared" ref="AL8:AL39" si="2">IF(AJ8&lt;=$AQ$154,0,AJ8-$AQ$154)</f>
        <v>0</v>
      </c>
    </row>
    <row r="9" spans="1:48" s="3" customFormat="1" ht="24" customHeight="1">
      <c r="A9" s="81">
        <v>0</v>
      </c>
      <c r="B9" s="82" t="s">
        <v>329</v>
      </c>
      <c r="C9" s="83" t="str">
        <f>IF(J9="","",TRIM(J9&amp;"　"&amp;K9))</f>
        <v>品川　勇樹</v>
      </c>
      <c r="D9" s="83" t="str">
        <f t="shared" ref="D9:D112" si="3">IF(J9="","",ASC(TRIM(L9&amp;" "&amp;M9)))</f>
        <v>ｼﾅｶﾞﾜ ﾕｳｷ</v>
      </c>
      <c r="E9" s="259" t="s">
        <v>990</v>
      </c>
      <c r="F9" s="83"/>
      <c r="G9" s="190" t="e">
        <f>IF(J9="","",MID('様式 A-1'!$AG$7,1,FIND("ブ",'様式 A-1'!$AG$7)-1))</f>
        <v>#VALUE!</v>
      </c>
      <c r="H9" s="81"/>
      <c r="I9" s="82" t="s">
        <v>97</v>
      </c>
      <c r="J9" s="206" t="s">
        <v>283</v>
      </c>
      <c r="K9" s="207" t="s">
        <v>284</v>
      </c>
      <c r="L9" s="185" t="s">
        <v>285</v>
      </c>
      <c r="M9" s="186" t="s">
        <v>286</v>
      </c>
      <c r="N9" s="81" t="s">
        <v>38</v>
      </c>
      <c r="O9" s="82"/>
      <c r="P9" s="188" t="s">
        <v>812</v>
      </c>
      <c r="Q9" s="81"/>
      <c r="R9" s="81"/>
      <c r="S9" s="81"/>
      <c r="T9" s="189" t="s">
        <v>885</v>
      </c>
      <c r="U9" s="81" t="s">
        <v>919</v>
      </c>
      <c r="V9" s="81"/>
      <c r="W9" s="81"/>
      <c r="X9" s="190">
        <v>30076</v>
      </c>
      <c r="Y9" s="81">
        <f>IF(X9="","",DATEDIF(X9,'様式 A-1'!$G$2,"Y"))</f>
        <v>41</v>
      </c>
      <c r="Z9" s="81" t="s">
        <v>918</v>
      </c>
      <c r="AA9" s="81" t="s">
        <v>916</v>
      </c>
      <c r="AB9" s="191"/>
      <c r="AC9" s="191"/>
      <c r="AD9" s="191"/>
      <c r="AE9" s="191">
        <v>1</v>
      </c>
      <c r="AF9" s="191"/>
      <c r="AG9" s="191"/>
      <c r="AH9" s="191">
        <v>1</v>
      </c>
      <c r="AI9" s="192"/>
      <c r="AJ9" s="81">
        <f t="shared" si="0"/>
        <v>2</v>
      </c>
      <c r="AK9" s="81">
        <f t="shared" si="1"/>
        <v>2</v>
      </c>
      <c r="AL9" s="81">
        <f t="shared" si="2"/>
        <v>0</v>
      </c>
    </row>
    <row r="10" spans="1:48" ht="24" customHeight="1">
      <c r="A10" s="17" t="str">
        <f>IF('様式 A-1'!$AL$1="","",'様式 A-1'!$AL$1)</f>
        <v/>
      </c>
      <c r="B10" s="44"/>
      <c r="C10" s="45" t="str">
        <f t="shared" ref="C10:C113" si="4">IF(J10="","",TRIM(J10&amp;"　"&amp;K10))</f>
        <v/>
      </c>
      <c r="D10" s="45" t="str">
        <f t="shared" si="3"/>
        <v/>
      </c>
      <c r="E10" s="45" t="str">
        <f>IF(J10="","",IF('様式 A-1'!$D$7&lt;&gt;"",'様式 A-1'!$D$7,'様式 A-1'!$D$8))</f>
        <v/>
      </c>
      <c r="F10" s="45" t="str">
        <f>IF(J10="","",'様式 WA-1（集計作業用）'!$C$7)</f>
        <v/>
      </c>
      <c r="G10" s="17" t="str">
        <f>IF(J10="","",MID('様式 A-1'!$AG$7,1,FIND("ブ",'様式 A-1'!$AG$7)-1))</f>
        <v/>
      </c>
      <c r="H10" s="17"/>
      <c r="I10" s="44" t="s">
        <v>98</v>
      </c>
      <c r="J10" s="26"/>
      <c r="K10" s="27"/>
      <c r="L10" s="26"/>
      <c r="M10" s="27"/>
      <c r="N10" s="17" t="s">
        <v>38</v>
      </c>
      <c r="O10" s="44"/>
      <c r="P10" s="155"/>
      <c r="Q10" s="17"/>
      <c r="R10" s="17"/>
      <c r="S10" s="17"/>
      <c r="T10" s="22"/>
      <c r="U10" s="225"/>
      <c r="V10" s="17"/>
      <c r="W10" s="17"/>
      <c r="X10" s="16"/>
      <c r="Y10" s="17" t="str">
        <f>IF(X10="","",DATEDIF(X10,'様式 A-1'!$G$2,"Y"))</f>
        <v/>
      </c>
      <c r="Z10" s="17"/>
      <c r="AA10" s="225"/>
      <c r="AB10" s="123"/>
      <c r="AC10" s="123"/>
      <c r="AD10" s="123"/>
      <c r="AE10" s="123"/>
      <c r="AF10" s="123"/>
      <c r="AG10" s="123"/>
      <c r="AH10" s="123"/>
      <c r="AI10" s="192"/>
      <c r="AJ10" s="17">
        <f t="shared" si="0"/>
        <v>0</v>
      </c>
      <c r="AK10" s="46">
        <f t="shared" si="1"/>
        <v>0</v>
      </c>
      <c r="AL10" s="46">
        <f t="shared" si="2"/>
        <v>0</v>
      </c>
    </row>
    <row r="11" spans="1:48" ht="24" customHeight="1">
      <c r="A11" s="17" t="str">
        <f>IF('様式 A-1'!$AL$1="","",'様式 A-1'!$AL$1)</f>
        <v/>
      </c>
      <c r="B11" s="44"/>
      <c r="C11" s="45" t="str">
        <f t="shared" si="4"/>
        <v/>
      </c>
      <c r="D11" s="45" t="str">
        <f t="shared" si="3"/>
        <v/>
      </c>
      <c r="E11" s="45" t="str">
        <f>IF(J11="","",IF('様式 A-1'!$D$7&lt;&gt;"",'様式 A-1'!$D$7,'様式 A-1'!$D$8))</f>
        <v/>
      </c>
      <c r="F11" s="45" t="str">
        <f>IF(J11="","",'様式 WA-1（集計作業用）'!$C$7)</f>
        <v/>
      </c>
      <c r="G11" s="17" t="str">
        <f>IF(J11="","",MID('様式 A-1'!$AG$7,1,FIND("ブ",'様式 A-1'!$AG$7)-1))</f>
        <v/>
      </c>
      <c r="H11" s="17"/>
      <c r="I11" s="44" t="s">
        <v>99</v>
      </c>
      <c r="J11" s="26"/>
      <c r="K11" s="27"/>
      <c r="L11" s="26"/>
      <c r="M11" s="27"/>
      <c r="N11" s="17" t="s">
        <v>38</v>
      </c>
      <c r="O11" s="44"/>
      <c r="P11" s="155"/>
      <c r="Q11" s="17"/>
      <c r="R11" s="17"/>
      <c r="S11" s="17"/>
      <c r="T11" s="22"/>
      <c r="U11" s="225"/>
      <c r="V11" s="17"/>
      <c r="W11" s="17"/>
      <c r="X11" s="16"/>
      <c r="Y11" s="17" t="str">
        <f>IF(X11="","",DATEDIF(X11,'様式 A-1'!$G$2,"Y"))</f>
        <v/>
      </c>
      <c r="Z11" s="17"/>
      <c r="AA11" s="225"/>
      <c r="AB11" s="123"/>
      <c r="AC11" s="123"/>
      <c r="AD11" s="123"/>
      <c r="AE11" s="123"/>
      <c r="AF11" s="123"/>
      <c r="AG11" s="123"/>
      <c r="AH11" s="123"/>
      <c r="AI11" s="192"/>
      <c r="AJ11" s="17">
        <f t="shared" si="0"/>
        <v>0</v>
      </c>
      <c r="AK11" s="46">
        <f t="shared" si="1"/>
        <v>0</v>
      </c>
      <c r="AL11" s="46">
        <f t="shared" si="2"/>
        <v>0</v>
      </c>
    </row>
    <row r="12" spans="1:48" ht="24" customHeight="1">
      <c r="A12" s="17" t="str">
        <f>IF('様式 A-1'!$AL$1="","",'様式 A-1'!$AL$1)</f>
        <v/>
      </c>
      <c r="B12" s="44"/>
      <c r="C12" s="45" t="str">
        <f t="shared" si="4"/>
        <v/>
      </c>
      <c r="D12" s="45" t="str">
        <f t="shared" si="3"/>
        <v/>
      </c>
      <c r="E12" s="45" t="str">
        <f>IF(J12="","",IF('様式 A-1'!$D$7&lt;&gt;"",'様式 A-1'!$D$7,'様式 A-1'!$D$8))</f>
        <v/>
      </c>
      <c r="F12" s="45" t="str">
        <f>IF(J12="","",'様式 WA-1（集計作業用）'!$C$7)</f>
        <v/>
      </c>
      <c r="G12" s="17" t="str">
        <f>IF(J12="","",MID('様式 A-1'!$AG$7,1,FIND("ブ",'様式 A-1'!$AG$7)-1))</f>
        <v/>
      </c>
      <c r="H12" s="17"/>
      <c r="I12" s="44" t="s">
        <v>100</v>
      </c>
      <c r="J12" s="26"/>
      <c r="K12" s="27"/>
      <c r="L12" s="26"/>
      <c r="M12" s="27"/>
      <c r="N12" s="17" t="s">
        <v>38</v>
      </c>
      <c r="O12" s="44"/>
      <c r="P12" s="155"/>
      <c r="Q12" s="17"/>
      <c r="R12" s="17"/>
      <c r="S12" s="17"/>
      <c r="T12" s="22"/>
      <c r="U12" s="225"/>
      <c r="V12" s="17"/>
      <c r="W12" s="17"/>
      <c r="X12" s="16"/>
      <c r="Y12" s="17" t="str">
        <f>IF(X12="","",DATEDIF(X12,'様式 A-1'!$G$2,"Y"))</f>
        <v/>
      </c>
      <c r="Z12" s="17"/>
      <c r="AA12" s="225"/>
      <c r="AB12" s="123"/>
      <c r="AC12" s="123"/>
      <c r="AD12" s="123"/>
      <c r="AE12" s="123"/>
      <c r="AF12" s="123"/>
      <c r="AG12" s="123"/>
      <c r="AH12" s="123"/>
      <c r="AI12" s="192"/>
      <c r="AJ12" s="17">
        <f t="shared" si="0"/>
        <v>0</v>
      </c>
      <c r="AK12" s="46">
        <f t="shared" si="1"/>
        <v>0</v>
      </c>
      <c r="AL12" s="46">
        <f t="shared" si="2"/>
        <v>0</v>
      </c>
    </row>
    <row r="13" spans="1:48" ht="24" customHeight="1">
      <c r="A13" s="17" t="str">
        <f>IF('様式 A-1'!$AL$1="","",'様式 A-1'!$AL$1)</f>
        <v/>
      </c>
      <c r="B13" s="44"/>
      <c r="C13" s="45" t="str">
        <f t="shared" si="4"/>
        <v/>
      </c>
      <c r="D13" s="45" t="str">
        <f t="shared" si="3"/>
        <v/>
      </c>
      <c r="E13" s="45" t="str">
        <f>IF(J13="","",IF('様式 A-1'!$D$7&lt;&gt;"",'様式 A-1'!$D$7,'様式 A-1'!$D$8))</f>
        <v/>
      </c>
      <c r="F13" s="45" t="str">
        <f>IF(J13="","",'様式 WA-1（集計作業用）'!$C$7)</f>
        <v/>
      </c>
      <c r="G13" s="17" t="str">
        <f>IF(J13="","",MID('様式 A-1'!$AG$7,1,FIND("ブ",'様式 A-1'!$AG$7)-1))</f>
        <v/>
      </c>
      <c r="H13" s="17"/>
      <c r="I13" s="44" t="s">
        <v>101</v>
      </c>
      <c r="J13" s="26"/>
      <c r="K13" s="27"/>
      <c r="L13" s="26"/>
      <c r="M13" s="27"/>
      <c r="N13" s="17" t="s">
        <v>38</v>
      </c>
      <c r="O13" s="44"/>
      <c r="P13" s="155"/>
      <c r="Q13" s="17"/>
      <c r="R13" s="17"/>
      <c r="S13" s="17"/>
      <c r="T13" s="22"/>
      <c r="U13" s="225"/>
      <c r="V13" s="17"/>
      <c r="W13" s="17"/>
      <c r="X13" s="16"/>
      <c r="Y13" s="17" t="str">
        <f>IF(X13="","",DATEDIF(X13,'様式 A-1'!$G$2,"Y"))</f>
        <v/>
      </c>
      <c r="Z13" s="17"/>
      <c r="AA13" s="225"/>
      <c r="AB13" s="123"/>
      <c r="AC13" s="123"/>
      <c r="AD13" s="123"/>
      <c r="AE13" s="123"/>
      <c r="AF13" s="123"/>
      <c r="AG13" s="123"/>
      <c r="AH13" s="123"/>
      <c r="AI13" s="192"/>
      <c r="AJ13" s="17">
        <f t="shared" si="0"/>
        <v>0</v>
      </c>
      <c r="AK13" s="46">
        <f t="shared" si="1"/>
        <v>0</v>
      </c>
      <c r="AL13" s="46">
        <f t="shared" si="2"/>
        <v>0</v>
      </c>
    </row>
    <row r="14" spans="1:48" ht="24" customHeight="1">
      <c r="A14" s="17" t="str">
        <f>IF('様式 A-1'!$AL$1="","",'様式 A-1'!$AL$1)</f>
        <v/>
      </c>
      <c r="B14" s="44"/>
      <c r="C14" s="45" t="str">
        <f t="shared" si="4"/>
        <v/>
      </c>
      <c r="D14" s="45" t="str">
        <f t="shared" si="3"/>
        <v/>
      </c>
      <c r="E14" s="45" t="str">
        <f>IF(J14="","",IF('様式 A-1'!$D$7&lt;&gt;"",'様式 A-1'!$D$7,'様式 A-1'!$D$8))</f>
        <v/>
      </c>
      <c r="F14" s="45" t="str">
        <f>IF(J14="","",'様式 WA-1（集計作業用）'!$C$7)</f>
        <v/>
      </c>
      <c r="G14" s="17" t="str">
        <f>IF(J14="","",MID('様式 A-1'!$AG$7,1,FIND("ブ",'様式 A-1'!$AG$7)-1))</f>
        <v/>
      </c>
      <c r="H14" s="17"/>
      <c r="I14" s="44" t="s">
        <v>102</v>
      </c>
      <c r="J14" s="26"/>
      <c r="K14" s="27"/>
      <c r="L14" s="26"/>
      <c r="M14" s="27"/>
      <c r="N14" s="17" t="s">
        <v>38</v>
      </c>
      <c r="O14" s="44"/>
      <c r="P14" s="155"/>
      <c r="Q14" s="17"/>
      <c r="R14" s="17"/>
      <c r="S14" s="17"/>
      <c r="T14" s="22"/>
      <c r="U14" s="225"/>
      <c r="V14" s="17"/>
      <c r="W14" s="17"/>
      <c r="X14" s="16"/>
      <c r="Y14" s="17" t="str">
        <f>IF(X14="","",DATEDIF(X14,'様式 A-1'!$G$2,"Y"))</f>
        <v/>
      </c>
      <c r="Z14" s="17"/>
      <c r="AA14" s="225"/>
      <c r="AB14" s="123"/>
      <c r="AC14" s="123"/>
      <c r="AD14" s="123"/>
      <c r="AE14" s="123"/>
      <c r="AF14" s="123"/>
      <c r="AG14" s="123"/>
      <c r="AH14" s="123"/>
      <c r="AI14" s="192"/>
      <c r="AJ14" s="17">
        <f t="shared" si="0"/>
        <v>0</v>
      </c>
      <c r="AK14" s="46">
        <f t="shared" si="1"/>
        <v>0</v>
      </c>
      <c r="AL14" s="46">
        <f t="shared" si="2"/>
        <v>0</v>
      </c>
    </row>
    <row r="15" spans="1:48" ht="24" customHeight="1">
      <c r="A15" s="17" t="str">
        <f>IF('様式 A-1'!$AL$1="","",'様式 A-1'!$AL$1)</f>
        <v/>
      </c>
      <c r="B15" s="44"/>
      <c r="C15" s="45" t="str">
        <f t="shared" si="4"/>
        <v/>
      </c>
      <c r="D15" s="45" t="str">
        <f t="shared" si="3"/>
        <v/>
      </c>
      <c r="E15" s="45" t="str">
        <f>IF(J15="","",IF('様式 A-1'!$D$7&lt;&gt;"",'様式 A-1'!$D$7,'様式 A-1'!$D$8))</f>
        <v/>
      </c>
      <c r="F15" s="45" t="str">
        <f>IF(J15="","",'様式 WA-1（集計作業用）'!$C$7)</f>
        <v/>
      </c>
      <c r="G15" s="17" t="str">
        <f>IF(J15="","",MID('様式 A-1'!$AG$7,1,FIND("ブ",'様式 A-1'!$AG$7)-1))</f>
        <v/>
      </c>
      <c r="H15" s="17"/>
      <c r="I15" s="44" t="s">
        <v>103</v>
      </c>
      <c r="J15" s="26"/>
      <c r="K15" s="27"/>
      <c r="L15" s="26"/>
      <c r="M15" s="27"/>
      <c r="N15" s="17" t="s">
        <v>38</v>
      </c>
      <c r="O15" s="44"/>
      <c r="P15" s="155"/>
      <c r="Q15" s="17"/>
      <c r="R15" s="17"/>
      <c r="S15" s="17"/>
      <c r="T15" s="22"/>
      <c r="U15" s="225"/>
      <c r="V15" s="17"/>
      <c r="W15" s="17"/>
      <c r="X15" s="16"/>
      <c r="Y15" s="17" t="str">
        <f>IF(X15="","",DATEDIF(X15,'様式 A-1'!$G$2,"Y"))</f>
        <v/>
      </c>
      <c r="Z15" s="17"/>
      <c r="AA15" s="225"/>
      <c r="AB15" s="123"/>
      <c r="AC15" s="123"/>
      <c r="AD15" s="123"/>
      <c r="AE15" s="123"/>
      <c r="AF15" s="123"/>
      <c r="AG15" s="123"/>
      <c r="AH15" s="123"/>
      <c r="AI15" s="192"/>
      <c r="AJ15" s="17">
        <f t="shared" si="0"/>
        <v>0</v>
      </c>
      <c r="AK15" s="46">
        <f t="shared" si="1"/>
        <v>0</v>
      </c>
      <c r="AL15" s="46">
        <f t="shared" si="2"/>
        <v>0</v>
      </c>
    </row>
    <row r="16" spans="1:48" ht="24" customHeight="1">
      <c r="A16" s="17" t="str">
        <f>IF('様式 A-1'!$AL$1="","",'様式 A-1'!$AL$1)</f>
        <v/>
      </c>
      <c r="B16" s="44"/>
      <c r="C16" s="45" t="str">
        <f t="shared" si="4"/>
        <v/>
      </c>
      <c r="D16" s="45" t="str">
        <f t="shared" si="3"/>
        <v/>
      </c>
      <c r="E16" s="45" t="str">
        <f>IF(J16="","",IF('様式 A-1'!$D$7&lt;&gt;"",'様式 A-1'!$D$7,'様式 A-1'!$D$8))</f>
        <v/>
      </c>
      <c r="F16" s="45" t="str">
        <f>IF(J16="","",'様式 WA-1（集計作業用）'!$C$7)</f>
        <v/>
      </c>
      <c r="G16" s="17" t="str">
        <f>IF(J16="","",MID('様式 A-1'!$AG$7,1,FIND("ブ",'様式 A-1'!$AG$7)-1))</f>
        <v/>
      </c>
      <c r="H16" s="17"/>
      <c r="I16" s="44" t="s">
        <v>104</v>
      </c>
      <c r="J16" s="26"/>
      <c r="K16" s="27"/>
      <c r="L16" s="26"/>
      <c r="M16" s="27"/>
      <c r="N16" s="17" t="s">
        <v>38</v>
      </c>
      <c r="O16" s="44"/>
      <c r="P16" s="155"/>
      <c r="Q16" s="17"/>
      <c r="R16" s="17"/>
      <c r="S16" s="17"/>
      <c r="T16" s="22"/>
      <c r="U16" s="225"/>
      <c r="V16" s="17"/>
      <c r="W16" s="17"/>
      <c r="X16" s="16"/>
      <c r="Y16" s="17" t="str">
        <f>IF(X16="","",DATEDIF(X16,'様式 A-1'!$G$2,"Y"))</f>
        <v/>
      </c>
      <c r="Z16" s="17"/>
      <c r="AA16" s="225"/>
      <c r="AB16" s="123"/>
      <c r="AC16" s="123"/>
      <c r="AD16" s="123"/>
      <c r="AE16" s="123"/>
      <c r="AF16" s="123"/>
      <c r="AG16" s="123"/>
      <c r="AH16" s="123"/>
      <c r="AI16" s="192"/>
      <c r="AJ16" s="17">
        <f t="shared" si="0"/>
        <v>0</v>
      </c>
      <c r="AK16" s="46">
        <f t="shared" si="1"/>
        <v>0</v>
      </c>
      <c r="AL16" s="46">
        <f t="shared" si="2"/>
        <v>0</v>
      </c>
    </row>
    <row r="17" spans="1:38" ht="24" customHeight="1">
      <c r="A17" s="17" t="str">
        <f>IF('様式 A-1'!$AL$1="","",'様式 A-1'!$AL$1)</f>
        <v/>
      </c>
      <c r="B17" s="44"/>
      <c r="C17" s="45" t="str">
        <f t="shared" si="4"/>
        <v/>
      </c>
      <c r="D17" s="45" t="str">
        <f t="shared" si="3"/>
        <v/>
      </c>
      <c r="E17" s="45" t="str">
        <f>IF(J17="","",IF('様式 A-1'!$D$7&lt;&gt;"",'様式 A-1'!$D$7,'様式 A-1'!$D$8))</f>
        <v/>
      </c>
      <c r="F17" s="45" t="str">
        <f>IF(J17="","",'様式 WA-1（集計作業用）'!$C$7)</f>
        <v/>
      </c>
      <c r="G17" s="17" t="str">
        <f>IF(J17="","",MID('様式 A-1'!$AG$7,1,FIND("ブ",'様式 A-1'!$AG$7)-1))</f>
        <v/>
      </c>
      <c r="H17" s="17"/>
      <c r="I17" s="44" t="s">
        <v>105</v>
      </c>
      <c r="J17" s="26"/>
      <c r="K17" s="27"/>
      <c r="L17" s="26"/>
      <c r="M17" s="27"/>
      <c r="N17" s="17" t="s">
        <v>38</v>
      </c>
      <c r="O17" s="44"/>
      <c r="P17" s="155"/>
      <c r="Q17" s="17"/>
      <c r="R17" s="17"/>
      <c r="S17" s="17"/>
      <c r="T17" s="22"/>
      <c r="U17" s="225"/>
      <c r="V17" s="17"/>
      <c r="W17" s="17"/>
      <c r="X17" s="16"/>
      <c r="Y17" s="17" t="str">
        <f>IF(X17="","",DATEDIF(X17,'様式 A-1'!$G$2,"Y"))</f>
        <v/>
      </c>
      <c r="Z17" s="17"/>
      <c r="AA17" s="225"/>
      <c r="AB17" s="123"/>
      <c r="AC17" s="123"/>
      <c r="AD17" s="123"/>
      <c r="AE17" s="123"/>
      <c r="AF17" s="123"/>
      <c r="AG17" s="123"/>
      <c r="AH17" s="123"/>
      <c r="AI17" s="192"/>
      <c r="AJ17" s="17">
        <f t="shared" si="0"/>
        <v>0</v>
      </c>
      <c r="AK17" s="46">
        <f t="shared" si="1"/>
        <v>0</v>
      </c>
      <c r="AL17" s="46">
        <f t="shared" si="2"/>
        <v>0</v>
      </c>
    </row>
    <row r="18" spans="1:38" ht="24" customHeight="1">
      <c r="A18" s="17" t="str">
        <f>IF('様式 A-1'!$AL$1="","",'様式 A-1'!$AL$1)</f>
        <v/>
      </c>
      <c r="B18" s="44"/>
      <c r="C18" s="45" t="str">
        <f t="shared" si="4"/>
        <v/>
      </c>
      <c r="D18" s="45" t="str">
        <f t="shared" si="3"/>
        <v/>
      </c>
      <c r="E18" s="45" t="str">
        <f>IF(J18="","",IF('様式 A-1'!$D$7&lt;&gt;"",'様式 A-1'!$D$7,'様式 A-1'!$D$8))</f>
        <v/>
      </c>
      <c r="F18" s="45" t="str">
        <f>IF(J18="","",'様式 WA-1（集計作業用）'!$C$7)</f>
        <v/>
      </c>
      <c r="G18" s="17" t="str">
        <f>IF(J18="","",MID('様式 A-1'!$AG$7,1,FIND("ブ",'様式 A-1'!$AG$7)-1))</f>
        <v/>
      </c>
      <c r="H18" s="17"/>
      <c r="I18" s="44" t="s">
        <v>106</v>
      </c>
      <c r="J18" s="26"/>
      <c r="K18" s="27"/>
      <c r="L18" s="26"/>
      <c r="M18" s="27"/>
      <c r="N18" s="17" t="s">
        <v>38</v>
      </c>
      <c r="O18" s="44"/>
      <c r="P18" s="155"/>
      <c r="Q18" s="17"/>
      <c r="R18" s="17"/>
      <c r="S18" s="17"/>
      <c r="T18" s="22"/>
      <c r="U18" s="225"/>
      <c r="V18" s="17"/>
      <c r="W18" s="17"/>
      <c r="X18" s="16"/>
      <c r="Y18" s="17" t="str">
        <f>IF(X18="","",DATEDIF(X18,'様式 A-1'!$G$2,"Y"))</f>
        <v/>
      </c>
      <c r="Z18" s="17"/>
      <c r="AA18" s="225"/>
      <c r="AB18" s="123"/>
      <c r="AC18" s="123"/>
      <c r="AD18" s="123"/>
      <c r="AE18" s="123"/>
      <c r="AF18" s="123"/>
      <c r="AG18" s="123"/>
      <c r="AH18" s="123"/>
      <c r="AI18" s="192"/>
      <c r="AJ18" s="17">
        <f t="shared" si="0"/>
        <v>0</v>
      </c>
      <c r="AK18" s="46">
        <f t="shared" si="1"/>
        <v>0</v>
      </c>
      <c r="AL18" s="46">
        <f t="shared" si="2"/>
        <v>0</v>
      </c>
    </row>
    <row r="19" spans="1:38" ht="24" customHeight="1">
      <c r="A19" s="17" t="str">
        <f>IF('様式 A-1'!$AL$1="","",'様式 A-1'!$AL$1)</f>
        <v/>
      </c>
      <c r="B19" s="44"/>
      <c r="C19" s="45" t="str">
        <f t="shared" si="4"/>
        <v/>
      </c>
      <c r="D19" s="45" t="str">
        <f t="shared" si="3"/>
        <v/>
      </c>
      <c r="E19" s="45" t="str">
        <f>IF(J19="","",IF('様式 A-1'!$D$7&lt;&gt;"",'様式 A-1'!$D$7,'様式 A-1'!$D$8))</f>
        <v/>
      </c>
      <c r="F19" s="45" t="str">
        <f>IF(J19="","",'様式 WA-1（集計作業用）'!$C$7)</f>
        <v/>
      </c>
      <c r="G19" s="17" t="str">
        <f>IF(J19="","",MID('様式 A-1'!$AG$7,1,FIND("ブ",'様式 A-1'!$AG$7)-1))</f>
        <v/>
      </c>
      <c r="H19" s="17"/>
      <c r="I19" s="44" t="s">
        <v>107</v>
      </c>
      <c r="J19" s="26"/>
      <c r="K19" s="27"/>
      <c r="L19" s="26"/>
      <c r="M19" s="27"/>
      <c r="N19" s="17" t="s">
        <v>38</v>
      </c>
      <c r="O19" s="44"/>
      <c r="P19" s="155"/>
      <c r="Q19" s="17"/>
      <c r="R19" s="17"/>
      <c r="S19" s="17"/>
      <c r="T19" s="22"/>
      <c r="U19" s="225"/>
      <c r="V19" s="17"/>
      <c r="W19" s="17"/>
      <c r="X19" s="16"/>
      <c r="Y19" s="17" t="str">
        <f>IF(X19="","",DATEDIF(X19,'様式 A-1'!$G$2,"Y"))</f>
        <v/>
      </c>
      <c r="Z19" s="17"/>
      <c r="AA19" s="225"/>
      <c r="AB19" s="123"/>
      <c r="AC19" s="123"/>
      <c r="AD19" s="123"/>
      <c r="AE19" s="123"/>
      <c r="AF19" s="123"/>
      <c r="AG19" s="123"/>
      <c r="AH19" s="123"/>
      <c r="AI19" s="192"/>
      <c r="AJ19" s="17">
        <f t="shared" si="0"/>
        <v>0</v>
      </c>
      <c r="AK19" s="46">
        <f t="shared" si="1"/>
        <v>0</v>
      </c>
      <c r="AL19" s="46">
        <f t="shared" si="2"/>
        <v>0</v>
      </c>
    </row>
    <row r="20" spans="1:38" ht="24" customHeight="1">
      <c r="A20" s="17" t="str">
        <f>IF('様式 A-1'!$AL$1="","",'様式 A-1'!$AL$1)</f>
        <v/>
      </c>
      <c r="B20" s="44"/>
      <c r="C20" s="45" t="str">
        <f t="shared" si="4"/>
        <v/>
      </c>
      <c r="D20" s="45" t="str">
        <f t="shared" si="3"/>
        <v/>
      </c>
      <c r="E20" s="45" t="str">
        <f>IF(J20="","",IF('様式 A-1'!$D$7&lt;&gt;"",'様式 A-1'!$D$7,'様式 A-1'!$D$8))</f>
        <v/>
      </c>
      <c r="F20" s="45" t="str">
        <f>IF(J20="","",'様式 WA-1（集計作業用）'!$C$7)</f>
        <v/>
      </c>
      <c r="G20" s="17" t="str">
        <f>IF(J20="","",MID('様式 A-1'!$AG$7,1,FIND("ブ",'様式 A-1'!$AG$7)-1))</f>
        <v/>
      </c>
      <c r="H20" s="17"/>
      <c r="I20" s="44" t="s">
        <v>108</v>
      </c>
      <c r="J20" s="26"/>
      <c r="K20" s="27"/>
      <c r="L20" s="26"/>
      <c r="M20" s="27"/>
      <c r="N20" s="17" t="s">
        <v>38</v>
      </c>
      <c r="O20" s="44"/>
      <c r="P20" s="155"/>
      <c r="Q20" s="17"/>
      <c r="R20" s="17"/>
      <c r="S20" s="17"/>
      <c r="T20" s="22"/>
      <c r="U20" s="225"/>
      <c r="V20" s="17"/>
      <c r="W20" s="17"/>
      <c r="X20" s="16"/>
      <c r="Y20" s="17" t="str">
        <f>IF(X20="","",DATEDIF(X20,'様式 A-1'!$G$2,"Y"))</f>
        <v/>
      </c>
      <c r="Z20" s="17"/>
      <c r="AA20" s="225"/>
      <c r="AB20" s="123"/>
      <c r="AC20" s="123"/>
      <c r="AD20" s="123"/>
      <c r="AE20" s="123"/>
      <c r="AF20" s="123"/>
      <c r="AG20" s="123"/>
      <c r="AH20" s="123"/>
      <c r="AI20" s="192"/>
      <c r="AJ20" s="17">
        <f t="shared" si="0"/>
        <v>0</v>
      </c>
      <c r="AK20" s="46">
        <f t="shared" si="1"/>
        <v>0</v>
      </c>
      <c r="AL20" s="46">
        <f t="shared" si="2"/>
        <v>0</v>
      </c>
    </row>
    <row r="21" spans="1:38" ht="24" customHeight="1">
      <c r="A21" s="17" t="str">
        <f>IF('様式 A-1'!$AL$1="","",'様式 A-1'!$AL$1)</f>
        <v/>
      </c>
      <c r="B21" s="44"/>
      <c r="C21" s="45" t="str">
        <f t="shared" si="4"/>
        <v/>
      </c>
      <c r="D21" s="45" t="str">
        <f t="shared" si="3"/>
        <v/>
      </c>
      <c r="E21" s="45" t="str">
        <f>IF(J21="","",IF('様式 A-1'!$D$7&lt;&gt;"",'様式 A-1'!$D$7,'様式 A-1'!$D$8))</f>
        <v/>
      </c>
      <c r="F21" s="45" t="str">
        <f>IF(J21="","",'様式 WA-1（集計作業用）'!$C$7)</f>
        <v/>
      </c>
      <c r="G21" s="17" t="str">
        <f>IF(J21="","",MID('様式 A-1'!$AG$7,1,FIND("ブ",'様式 A-1'!$AG$7)-1))</f>
        <v/>
      </c>
      <c r="H21" s="17"/>
      <c r="I21" s="44" t="s">
        <v>109</v>
      </c>
      <c r="J21" s="26"/>
      <c r="K21" s="27"/>
      <c r="L21" s="26"/>
      <c r="M21" s="27"/>
      <c r="N21" s="17" t="s">
        <v>38</v>
      </c>
      <c r="O21" s="44"/>
      <c r="P21" s="155"/>
      <c r="Q21" s="17"/>
      <c r="R21" s="17"/>
      <c r="S21" s="17"/>
      <c r="T21" s="22"/>
      <c r="U21" s="225"/>
      <c r="V21" s="17"/>
      <c r="W21" s="17"/>
      <c r="X21" s="16"/>
      <c r="Y21" s="17" t="str">
        <f>IF(X21="","",DATEDIF(X21,'様式 A-1'!$G$2,"Y"))</f>
        <v/>
      </c>
      <c r="Z21" s="17"/>
      <c r="AA21" s="225"/>
      <c r="AB21" s="123"/>
      <c r="AC21" s="123"/>
      <c r="AD21" s="123"/>
      <c r="AE21" s="123"/>
      <c r="AF21" s="123"/>
      <c r="AG21" s="123"/>
      <c r="AH21" s="123"/>
      <c r="AI21" s="192"/>
      <c r="AJ21" s="17">
        <f t="shared" si="0"/>
        <v>0</v>
      </c>
      <c r="AK21" s="46">
        <f t="shared" si="1"/>
        <v>0</v>
      </c>
      <c r="AL21" s="46">
        <f t="shared" si="2"/>
        <v>0</v>
      </c>
    </row>
    <row r="22" spans="1:38" ht="24" customHeight="1">
      <c r="A22" s="17" t="str">
        <f>IF('様式 A-1'!$AL$1="","",'様式 A-1'!$AL$1)</f>
        <v/>
      </c>
      <c r="B22" s="44"/>
      <c r="C22" s="45" t="str">
        <f t="shared" si="4"/>
        <v/>
      </c>
      <c r="D22" s="45" t="str">
        <f t="shared" si="3"/>
        <v/>
      </c>
      <c r="E22" s="45" t="str">
        <f>IF(J22="","",IF('様式 A-1'!$D$7&lt;&gt;"",'様式 A-1'!$D$7,'様式 A-1'!$D$8))</f>
        <v/>
      </c>
      <c r="F22" s="45" t="str">
        <f>IF(J22="","",'様式 WA-1（集計作業用）'!$C$7)</f>
        <v/>
      </c>
      <c r="G22" s="17" t="str">
        <f>IF(J22="","",MID('様式 A-1'!$AG$7,1,FIND("ブ",'様式 A-1'!$AG$7)-1))</f>
        <v/>
      </c>
      <c r="H22" s="17"/>
      <c r="I22" s="44" t="s">
        <v>110</v>
      </c>
      <c r="J22" s="26"/>
      <c r="K22" s="27"/>
      <c r="L22" s="26"/>
      <c r="M22" s="27"/>
      <c r="N22" s="17" t="s">
        <v>38</v>
      </c>
      <c r="O22" s="44"/>
      <c r="P22" s="155"/>
      <c r="Q22" s="17"/>
      <c r="R22" s="17"/>
      <c r="S22" s="17"/>
      <c r="T22" s="22"/>
      <c r="U22" s="225"/>
      <c r="V22" s="17"/>
      <c r="W22" s="17"/>
      <c r="X22" s="16"/>
      <c r="Y22" s="17" t="str">
        <f>IF(X22="","",DATEDIF(X22,'様式 A-1'!$G$2,"Y"))</f>
        <v/>
      </c>
      <c r="Z22" s="17"/>
      <c r="AA22" s="225"/>
      <c r="AB22" s="123"/>
      <c r="AC22" s="123"/>
      <c r="AD22" s="123"/>
      <c r="AE22" s="123"/>
      <c r="AF22" s="123"/>
      <c r="AG22" s="123"/>
      <c r="AH22" s="123"/>
      <c r="AI22" s="192"/>
      <c r="AJ22" s="17">
        <f t="shared" si="0"/>
        <v>0</v>
      </c>
      <c r="AK22" s="46">
        <f t="shared" si="1"/>
        <v>0</v>
      </c>
      <c r="AL22" s="46">
        <f t="shared" si="2"/>
        <v>0</v>
      </c>
    </row>
    <row r="23" spans="1:38" ht="24" customHeight="1">
      <c r="A23" s="17" t="str">
        <f>IF('様式 A-1'!$AL$1="","",'様式 A-1'!$AL$1)</f>
        <v/>
      </c>
      <c r="B23" s="44"/>
      <c r="C23" s="45" t="str">
        <f t="shared" si="4"/>
        <v/>
      </c>
      <c r="D23" s="45" t="str">
        <f t="shared" si="3"/>
        <v/>
      </c>
      <c r="E23" s="45" t="str">
        <f>IF(J23="","",IF('様式 A-1'!$D$7&lt;&gt;"",'様式 A-1'!$D$7,'様式 A-1'!$D$8))</f>
        <v/>
      </c>
      <c r="F23" s="45" t="str">
        <f>IF(J23="","",'様式 WA-1（集計作業用）'!$C$7)</f>
        <v/>
      </c>
      <c r="G23" s="17" t="str">
        <f>IF(J23="","",MID('様式 A-1'!$AG$7,1,FIND("ブ",'様式 A-1'!$AG$7)-1))</f>
        <v/>
      </c>
      <c r="H23" s="17"/>
      <c r="I23" s="44" t="s">
        <v>111</v>
      </c>
      <c r="J23" s="26"/>
      <c r="K23" s="27"/>
      <c r="L23" s="26"/>
      <c r="M23" s="27"/>
      <c r="N23" s="17" t="s">
        <v>38</v>
      </c>
      <c r="O23" s="44"/>
      <c r="P23" s="155"/>
      <c r="Q23" s="17"/>
      <c r="R23" s="17"/>
      <c r="S23" s="17"/>
      <c r="T23" s="22"/>
      <c r="U23" s="225"/>
      <c r="V23" s="17"/>
      <c r="W23" s="17"/>
      <c r="X23" s="16"/>
      <c r="Y23" s="17" t="str">
        <f>IF(X23="","",DATEDIF(X23,'様式 A-1'!$G$2,"Y"))</f>
        <v/>
      </c>
      <c r="Z23" s="17"/>
      <c r="AA23" s="225"/>
      <c r="AB23" s="123"/>
      <c r="AC23" s="123"/>
      <c r="AD23" s="123"/>
      <c r="AE23" s="123"/>
      <c r="AF23" s="123"/>
      <c r="AG23" s="123"/>
      <c r="AH23" s="123"/>
      <c r="AI23" s="192"/>
      <c r="AJ23" s="17">
        <f t="shared" si="0"/>
        <v>0</v>
      </c>
      <c r="AK23" s="46">
        <f t="shared" si="1"/>
        <v>0</v>
      </c>
      <c r="AL23" s="46">
        <f t="shared" si="2"/>
        <v>0</v>
      </c>
    </row>
    <row r="24" spans="1:38" ht="24" customHeight="1">
      <c r="A24" s="17" t="str">
        <f>IF('様式 A-1'!$AL$1="","",'様式 A-1'!$AL$1)</f>
        <v/>
      </c>
      <c r="B24" s="44"/>
      <c r="C24" s="45" t="str">
        <f t="shared" si="4"/>
        <v/>
      </c>
      <c r="D24" s="45" t="str">
        <f t="shared" si="3"/>
        <v/>
      </c>
      <c r="E24" s="45" t="str">
        <f>IF(J24="","",IF('様式 A-1'!$D$7&lt;&gt;"",'様式 A-1'!$D$7,'様式 A-1'!$D$8))</f>
        <v/>
      </c>
      <c r="F24" s="45" t="str">
        <f>IF(J24="","",'様式 WA-1（集計作業用）'!$C$7)</f>
        <v/>
      </c>
      <c r="G24" s="17" t="str">
        <f>IF(J24="","",MID('様式 A-1'!$AG$7,1,FIND("ブ",'様式 A-1'!$AG$7)-1))</f>
        <v/>
      </c>
      <c r="H24" s="17"/>
      <c r="I24" s="44" t="s">
        <v>112</v>
      </c>
      <c r="J24" s="26"/>
      <c r="K24" s="27"/>
      <c r="L24" s="26"/>
      <c r="M24" s="27"/>
      <c r="N24" s="17" t="s">
        <v>38</v>
      </c>
      <c r="O24" s="44"/>
      <c r="P24" s="155"/>
      <c r="Q24" s="17"/>
      <c r="R24" s="17"/>
      <c r="S24" s="17"/>
      <c r="T24" s="22"/>
      <c r="U24" s="225"/>
      <c r="V24" s="17"/>
      <c r="W24" s="17"/>
      <c r="X24" s="16"/>
      <c r="Y24" s="17" t="str">
        <f>IF(X24="","",DATEDIF(X24,'様式 A-1'!$G$2,"Y"))</f>
        <v/>
      </c>
      <c r="Z24" s="17"/>
      <c r="AA24" s="225"/>
      <c r="AB24" s="123"/>
      <c r="AC24" s="123"/>
      <c r="AD24" s="123"/>
      <c r="AE24" s="123"/>
      <c r="AF24" s="123"/>
      <c r="AG24" s="123"/>
      <c r="AH24" s="123"/>
      <c r="AI24" s="192"/>
      <c r="AJ24" s="17">
        <f t="shared" si="0"/>
        <v>0</v>
      </c>
      <c r="AK24" s="46">
        <f t="shared" si="1"/>
        <v>0</v>
      </c>
      <c r="AL24" s="46">
        <f t="shared" si="2"/>
        <v>0</v>
      </c>
    </row>
    <row r="25" spans="1:38" ht="24" customHeight="1">
      <c r="A25" s="17" t="str">
        <f>IF('様式 A-1'!$AL$1="","",'様式 A-1'!$AL$1)</f>
        <v/>
      </c>
      <c r="B25" s="44"/>
      <c r="C25" s="45" t="str">
        <f t="shared" si="4"/>
        <v/>
      </c>
      <c r="D25" s="45" t="str">
        <f t="shared" si="3"/>
        <v/>
      </c>
      <c r="E25" s="45" t="str">
        <f>IF(J25="","",IF('様式 A-1'!$D$7&lt;&gt;"",'様式 A-1'!$D$7,'様式 A-1'!$D$8))</f>
        <v/>
      </c>
      <c r="F25" s="45" t="str">
        <f>IF(J25="","",'様式 WA-1（集計作業用）'!$C$7)</f>
        <v/>
      </c>
      <c r="G25" s="17" t="str">
        <f>IF(J25="","",MID('様式 A-1'!$AG$7,1,FIND("ブ",'様式 A-1'!$AG$7)-1))</f>
        <v/>
      </c>
      <c r="H25" s="17"/>
      <c r="I25" s="44" t="s">
        <v>113</v>
      </c>
      <c r="J25" s="26"/>
      <c r="K25" s="27"/>
      <c r="L25" s="26"/>
      <c r="M25" s="27"/>
      <c r="N25" s="17" t="s">
        <v>38</v>
      </c>
      <c r="O25" s="44"/>
      <c r="P25" s="155"/>
      <c r="Q25" s="17"/>
      <c r="R25" s="17"/>
      <c r="S25" s="17"/>
      <c r="T25" s="22"/>
      <c r="U25" s="225"/>
      <c r="V25" s="17"/>
      <c r="W25" s="17"/>
      <c r="X25" s="16"/>
      <c r="Y25" s="17" t="str">
        <f>IF(X25="","",DATEDIF(X25,'様式 A-1'!$G$2,"Y"))</f>
        <v/>
      </c>
      <c r="Z25" s="17"/>
      <c r="AA25" s="225"/>
      <c r="AB25" s="123"/>
      <c r="AC25" s="123"/>
      <c r="AD25" s="123"/>
      <c r="AE25" s="123"/>
      <c r="AF25" s="123"/>
      <c r="AG25" s="123"/>
      <c r="AH25" s="123"/>
      <c r="AI25" s="192"/>
      <c r="AJ25" s="17">
        <f t="shared" si="0"/>
        <v>0</v>
      </c>
      <c r="AK25" s="46">
        <f t="shared" si="1"/>
        <v>0</v>
      </c>
      <c r="AL25" s="46">
        <f t="shared" si="2"/>
        <v>0</v>
      </c>
    </row>
    <row r="26" spans="1:38" ht="24" customHeight="1">
      <c r="A26" s="17" t="str">
        <f>IF('様式 A-1'!$AL$1="","",'様式 A-1'!$AL$1)</f>
        <v/>
      </c>
      <c r="B26" s="44"/>
      <c r="C26" s="45" t="str">
        <f t="shared" si="4"/>
        <v/>
      </c>
      <c r="D26" s="45" t="str">
        <f t="shared" si="3"/>
        <v/>
      </c>
      <c r="E26" s="45" t="str">
        <f>IF(J26="","",IF('様式 A-1'!$D$7&lt;&gt;"",'様式 A-1'!$D$7,'様式 A-1'!$D$8))</f>
        <v/>
      </c>
      <c r="F26" s="45" t="str">
        <f>IF(J26="","",'様式 WA-1（集計作業用）'!$C$7)</f>
        <v/>
      </c>
      <c r="G26" s="17" t="str">
        <f>IF(J26="","",MID('様式 A-1'!$AG$7,1,FIND("ブ",'様式 A-1'!$AG$7)-1))</f>
        <v/>
      </c>
      <c r="H26" s="17"/>
      <c r="I26" s="44" t="s">
        <v>114</v>
      </c>
      <c r="J26" s="26"/>
      <c r="K26" s="27"/>
      <c r="L26" s="26"/>
      <c r="M26" s="27"/>
      <c r="N26" s="17" t="s">
        <v>38</v>
      </c>
      <c r="O26" s="44"/>
      <c r="P26" s="155"/>
      <c r="Q26" s="17"/>
      <c r="R26" s="17"/>
      <c r="S26" s="17"/>
      <c r="T26" s="22"/>
      <c r="U26" s="225"/>
      <c r="V26" s="17"/>
      <c r="W26" s="17"/>
      <c r="X26" s="16"/>
      <c r="Y26" s="17" t="str">
        <f>IF(X26="","",DATEDIF(X26,'様式 A-1'!$G$2,"Y"))</f>
        <v/>
      </c>
      <c r="Z26" s="17"/>
      <c r="AA26" s="225"/>
      <c r="AB26" s="123"/>
      <c r="AC26" s="123"/>
      <c r="AD26" s="123"/>
      <c r="AE26" s="123"/>
      <c r="AF26" s="123"/>
      <c r="AG26" s="123"/>
      <c r="AH26" s="123"/>
      <c r="AI26" s="192"/>
      <c r="AJ26" s="17">
        <f t="shared" si="0"/>
        <v>0</v>
      </c>
      <c r="AK26" s="46">
        <f t="shared" si="1"/>
        <v>0</v>
      </c>
      <c r="AL26" s="46">
        <f t="shared" si="2"/>
        <v>0</v>
      </c>
    </row>
    <row r="27" spans="1:38" ht="24" customHeight="1">
      <c r="A27" s="17" t="str">
        <f>IF('様式 A-1'!$AL$1="","",'様式 A-1'!$AL$1)</f>
        <v/>
      </c>
      <c r="B27" s="44"/>
      <c r="C27" s="45" t="str">
        <f t="shared" si="4"/>
        <v/>
      </c>
      <c r="D27" s="45" t="str">
        <f t="shared" si="3"/>
        <v/>
      </c>
      <c r="E27" s="45" t="str">
        <f>IF(J27="","",IF('様式 A-1'!$D$7&lt;&gt;"",'様式 A-1'!$D$7,'様式 A-1'!$D$8))</f>
        <v/>
      </c>
      <c r="F27" s="45" t="str">
        <f>IF(J27="","",'様式 WA-1（集計作業用）'!$C$7)</f>
        <v/>
      </c>
      <c r="G27" s="17" t="str">
        <f>IF(J27="","",MID('様式 A-1'!$AG$7,1,FIND("ブ",'様式 A-1'!$AG$7)-1))</f>
        <v/>
      </c>
      <c r="H27" s="17"/>
      <c r="I27" s="44" t="s">
        <v>115</v>
      </c>
      <c r="J27" s="26"/>
      <c r="K27" s="27"/>
      <c r="L27" s="26"/>
      <c r="M27" s="27"/>
      <c r="N27" s="17" t="s">
        <v>38</v>
      </c>
      <c r="O27" s="44"/>
      <c r="P27" s="155"/>
      <c r="Q27" s="17"/>
      <c r="R27" s="17"/>
      <c r="S27" s="17"/>
      <c r="T27" s="22"/>
      <c r="U27" s="225"/>
      <c r="V27" s="17"/>
      <c r="W27" s="17"/>
      <c r="X27" s="16"/>
      <c r="Y27" s="17" t="str">
        <f>IF(X27="","",DATEDIF(X27,'様式 A-1'!$G$2,"Y"))</f>
        <v/>
      </c>
      <c r="Z27" s="17"/>
      <c r="AA27" s="225"/>
      <c r="AB27" s="123"/>
      <c r="AC27" s="123"/>
      <c r="AD27" s="123"/>
      <c r="AE27" s="123"/>
      <c r="AF27" s="123"/>
      <c r="AG27" s="123"/>
      <c r="AH27" s="123"/>
      <c r="AI27" s="192"/>
      <c r="AJ27" s="17">
        <f t="shared" si="0"/>
        <v>0</v>
      </c>
      <c r="AK27" s="46">
        <f t="shared" si="1"/>
        <v>0</v>
      </c>
      <c r="AL27" s="46">
        <f t="shared" si="2"/>
        <v>0</v>
      </c>
    </row>
    <row r="28" spans="1:38" ht="24" customHeight="1">
      <c r="A28" s="17" t="str">
        <f>IF('様式 A-1'!$AL$1="","",'様式 A-1'!$AL$1)</f>
        <v/>
      </c>
      <c r="B28" s="44"/>
      <c r="C28" s="45" t="str">
        <f t="shared" si="4"/>
        <v/>
      </c>
      <c r="D28" s="45" t="str">
        <f t="shared" si="3"/>
        <v/>
      </c>
      <c r="E28" s="45" t="str">
        <f>IF(J28="","",IF('様式 A-1'!$D$7&lt;&gt;"",'様式 A-1'!$D$7,'様式 A-1'!$D$8))</f>
        <v/>
      </c>
      <c r="F28" s="45" t="str">
        <f>IF(J28="","",'様式 WA-1（集計作業用）'!$C$7)</f>
        <v/>
      </c>
      <c r="G28" s="17" t="str">
        <f>IF(J28="","",MID('様式 A-1'!$AG$7,1,FIND("ブ",'様式 A-1'!$AG$7)-1))</f>
        <v/>
      </c>
      <c r="H28" s="17"/>
      <c r="I28" s="44" t="s">
        <v>116</v>
      </c>
      <c r="J28" s="26"/>
      <c r="K28" s="27"/>
      <c r="L28" s="26"/>
      <c r="M28" s="27"/>
      <c r="N28" s="17" t="s">
        <v>38</v>
      </c>
      <c r="O28" s="44"/>
      <c r="P28" s="155"/>
      <c r="Q28" s="17"/>
      <c r="R28" s="17"/>
      <c r="S28" s="17"/>
      <c r="T28" s="22"/>
      <c r="U28" s="225"/>
      <c r="V28" s="17"/>
      <c r="W28" s="17"/>
      <c r="X28" s="16"/>
      <c r="Y28" s="17" t="str">
        <f>IF(X28="","",DATEDIF(X28,'様式 A-1'!$G$2,"Y"))</f>
        <v/>
      </c>
      <c r="Z28" s="17"/>
      <c r="AA28" s="225"/>
      <c r="AB28" s="123"/>
      <c r="AC28" s="123"/>
      <c r="AD28" s="123"/>
      <c r="AE28" s="123"/>
      <c r="AF28" s="123"/>
      <c r="AG28" s="123"/>
      <c r="AH28" s="123"/>
      <c r="AI28" s="192"/>
      <c r="AJ28" s="17">
        <f t="shared" si="0"/>
        <v>0</v>
      </c>
      <c r="AK28" s="46">
        <f t="shared" si="1"/>
        <v>0</v>
      </c>
      <c r="AL28" s="46">
        <f t="shared" si="2"/>
        <v>0</v>
      </c>
    </row>
    <row r="29" spans="1:38" ht="24" customHeight="1">
      <c r="A29" s="17" t="str">
        <f>IF('様式 A-1'!$AL$1="","",'様式 A-1'!$AL$1)</f>
        <v/>
      </c>
      <c r="B29" s="44"/>
      <c r="C29" s="45" t="str">
        <f t="shared" si="4"/>
        <v/>
      </c>
      <c r="D29" s="45" t="str">
        <f t="shared" si="3"/>
        <v/>
      </c>
      <c r="E29" s="45" t="str">
        <f>IF(J29="","",IF('様式 A-1'!$D$7&lt;&gt;"",'様式 A-1'!$D$7,'様式 A-1'!$D$8))</f>
        <v/>
      </c>
      <c r="F29" s="45" t="str">
        <f>IF(J29="","",'様式 WA-1（集計作業用）'!$C$7)</f>
        <v/>
      </c>
      <c r="G29" s="17" t="str">
        <f>IF(J29="","",MID('様式 A-1'!$AG$7,1,FIND("ブ",'様式 A-1'!$AG$7)-1))</f>
        <v/>
      </c>
      <c r="H29" s="17"/>
      <c r="I29" s="44" t="s">
        <v>117</v>
      </c>
      <c r="J29" s="26"/>
      <c r="K29" s="27"/>
      <c r="L29" s="26"/>
      <c r="M29" s="27"/>
      <c r="N29" s="17" t="s">
        <v>38</v>
      </c>
      <c r="O29" s="44"/>
      <c r="P29" s="155"/>
      <c r="Q29" s="17"/>
      <c r="R29" s="17"/>
      <c r="S29" s="17"/>
      <c r="T29" s="22"/>
      <c r="U29" s="225"/>
      <c r="V29" s="17"/>
      <c r="W29" s="17"/>
      <c r="X29" s="16"/>
      <c r="Y29" s="17" t="str">
        <f>IF(X29="","",DATEDIF(X29,'様式 A-1'!$G$2,"Y"))</f>
        <v/>
      </c>
      <c r="Z29" s="17"/>
      <c r="AA29" s="225"/>
      <c r="AB29" s="123"/>
      <c r="AC29" s="123"/>
      <c r="AD29" s="123"/>
      <c r="AE29" s="123"/>
      <c r="AF29" s="123"/>
      <c r="AG29" s="123"/>
      <c r="AH29" s="123"/>
      <c r="AI29" s="192"/>
      <c r="AJ29" s="17">
        <f t="shared" si="0"/>
        <v>0</v>
      </c>
      <c r="AK29" s="46">
        <f t="shared" si="1"/>
        <v>0</v>
      </c>
      <c r="AL29" s="46">
        <f t="shared" si="2"/>
        <v>0</v>
      </c>
    </row>
    <row r="30" spans="1:38" ht="24" customHeight="1">
      <c r="A30" s="17" t="str">
        <f>IF('様式 A-1'!$AL$1="","",'様式 A-1'!$AL$1)</f>
        <v/>
      </c>
      <c r="B30" s="44"/>
      <c r="C30" s="45" t="str">
        <f t="shared" si="4"/>
        <v/>
      </c>
      <c r="D30" s="45" t="str">
        <f t="shared" si="3"/>
        <v/>
      </c>
      <c r="E30" s="45" t="str">
        <f>IF(J30="","",IF('様式 A-1'!$D$7&lt;&gt;"",'様式 A-1'!$D$7,'様式 A-1'!$D$8))</f>
        <v/>
      </c>
      <c r="F30" s="45" t="str">
        <f>IF(J30="","",'様式 WA-1（集計作業用）'!$C$7)</f>
        <v/>
      </c>
      <c r="G30" s="17" t="str">
        <f>IF(J30="","",MID('様式 A-1'!$AG$7,1,FIND("ブ",'様式 A-1'!$AG$7)-1))</f>
        <v/>
      </c>
      <c r="H30" s="17"/>
      <c r="I30" s="44" t="s">
        <v>118</v>
      </c>
      <c r="J30" s="26"/>
      <c r="K30" s="27"/>
      <c r="L30" s="26"/>
      <c r="M30" s="27"/>
      <c r="N30" s="17" t="s">
        <v>38</v>
      </c>
      <c r="O30" s="44"/>
      <c r="P30" s="155"/>
      <c r="Q30" s="17"/>
      <c r="R30" s="17"/>
      <c r="S30" s="17"/>
      <c r="T30" s="22"/>
      <c r="U30" s="225"/>
      <c r="V30" s="17"/>
      <c r="W30" s="17"/>
      <c r="X30" s="16"/>
      <c r="Y30" s="17" t="str">
        <f>IF(X30="","",DATEDIF(X30,'様式 A-1'!$G$2,"Y"))</f>
        <v/>
      </c>
      <c r="Z30" s="17"/>
      <c r="AA30" s="225"/>
      <c r="AB30" s="123"/>
      <c r="AC30" s="123"/>
      <c r="AD30" s="123"/>
      <c r="AE30" s="123"/>
      <c r="AF30" s="123"/>
      <c r="AG30" s="123"/>
      <c r="AH30" s="123"/>
      <c r="AI30" s="192"/>
      <c r="AJ30" s="17">
        <f t="shared" si="0"/>
        <v>0</v>
      </c>
      <c r="AK30" s="46">
        <f t="shared" si="1"/>
        <v>0</v>
      </c>
      <c r="AL30" s="46">
        <f t="shared" si="2"/>
        <v>0</v>
      </c>
    </row>
    <row r="31" spans="1:38" ht="24" customHeight="1">
      <c r="A31" s="17" t="str">
        <f>IF('様式 A-1'!$AL$1="","",'様式 A-1'!$AL$1)</f>
        <v/>
      </c>
      <c r="B31" s="44"/>
      <c r="C31" s="45" t="str">
        <f t="shared" si="4"/>
        <v/>
      </c>
      <c r="D31" s="45" t="str">
        <f t="shared" si="3"/>
        <v/>
      </c>
      <c r="E31" s="45" t="str">
        <f>IF(J31="","",IF('様式 A-1'!$D$7&lt;&gt;"",'様式 A-1'!$D$7,'様式 A-1'!$D$8))</f>
        <v/>
      </c>
      <c r="F31" s="45" t="str">
        <f>IF(J31="","",'様式 WA-1（集計作業用）'!$C$7)</f>
        <v/>
      </c>
      <c r="G31" s="17" t="str">
        <f>IF(J31="","",MID('様式 A-1'!$AG$7,1,FIND("ブ",'様式 A-1'!$AG$7)-1))</f>
        <v/>
      </c>
      <c r="H31" s="17"/>
      <c r="I31" s="44" t="s">
        <v>119</v>
      </c>
      <c r="J31" s="26"/>
      <c r="K31" s="27"/>
      <c r="L31" s="26"/>
      <c r="M31" s="27"/>
      <c r="N31" s="17" t="s">
        <v>38</v>
      </c>
      <c r="O31" s="44"/>
      <c r="P31" s="155"/>
      <c r="Q31" s="17"/>
      <c r="R31" s="17"/>
      <c r="S31" s="17"/>
      <c r="T31" s="22"/>
      <c r="U31" s="225"/>
      <c r="V31" s="17"/>
      <c r="W31" s="17"/>
      <c r="X31" s="16"/>
      <c r="Y31" s="17" t="str">
        <f>IF(X31="","",DATEDIF(X31,'様式 A-1'!$G$2,"Y"))</f>
        <v/>
      </c>
      <c r="Z31" s="17"/>
      <c r="AA31" s="225"/>
      <c r="AB31" s="123"/>
      <c r="AC31" s="123"/>
      <c r="AD31" s="123"/>
      <c r="AE31" s="123"/>
      <c r="AF31" s="123"/>
      <c r="AG31" s="123"/>
      <c r="AH31" s="123"/>
      <c r="AI31" s="192"/>
      <c r="AJ31" s="17">
        <f t="shared" si="0"/>
        <v>0</v>
      </c>
      <c r="AK31" s="46">
        <f t="shared" si="1"/>
        <v>0</v>
      </c>
      <c r="AL31" s="46">
        <f t="shared" si="2"/>
        <v>0</v>
      </c>
    </row>
    <row r="32" spans="1:38" ht="24" customHeight="1">
      <c r="A32" s="17" t="str">
        <f>IF('様式 A-1'!$AL$1="","",'様式 A-1'!$AL$1)</f>
        <v/>
      </c>
      <c r="B32" s="44"/>
      <c r="C32" s="45" t="str">
        <f t="shared" si="4"/>
        <v/>
      </c>
      <c r="D32" s="45" t="str">
        <f t="shared" si="3"/>
        <v/>
      </c>
      <c r="E32" s="45" t="str">
        <f>IF(J32="","",IF('様式 A-1'!$D$7&lt;&gt;"",'様式 A-1'!$D$7,'様式 A-1'!$D$8))</f>
        <v/>
      </c>
      <c r="F32" s="45" t="str">
        <f>IF(J32="","",'様式 WA-1（集計作業用）'!$C$7)</f>
        <v/>
      </c>
      <c r="G32" s="17" t="str">
        <f>IF(J32="","",MID('様式 A-1'!$AG$7,1,FIND("ブ",'様式 A-1'!$AG$7)-1))</f>
        <v/>
      </c>
      <c r="H32" s="17"/>
      <c r="I32" s="44" t="s">
        <v>120</v>
      </c>
      <c r="J32" s="26"/>
      <c r="K32" s="27"/>
      <c r="L32" s="26"/>
      <c r="M32" s="27"/>
      <c r="N32" s="17" t="s">
        <v>38</v>
      </c>
      <c r="O32" s="44"/>
      <c r="P32" s="155"/>
      <c r="Q32" s="17"/>
      <c r="R32" s="17"/>
      <c r="S32" s="17"/>
      <c r="T32" s="22"/>
      <c r="U32" s="225"/>
      <c r="V32" s="17"/>
      <c r="W32" s="17"/>
      <c r="X32" s="16"/>
      <c r="Y32" s="17" t="str">
        <f>IF(X32="","",DATEDIF(X32,'様式 A-1'!$G$2,"Y"))</f>
        <v/>
      </c>
      <c r="Z32" s="17"/>
      <c r="AA32" s="225"/>
      <c r="AB32" s="123"/>
      <c r="AC32" s="123"/>
      <c r="AD32" s="123"/>
      <c r="AE32" s="123"/>
      <c r="AF32" s="123"/>
      <c r="AG32" s="123"/>
      <c r="AH32" s="123"/>
      <c r="AI32" s="192"/>
      <c r="AJ32" s="17">
        <f t="shared" si="0"/>
        <v>0</v>
      </c>
      <c r="AK32" s="46">
        <f t="shared" si="1"/>
        <v>0</v>
      </c>
      <c r="AL32" s="46">
        <f t="shared" si="2"/>
        <v>0</v>
      </c>
    </row>
    <row r="33" spans="1:38" ht="24" customHeight="1">
      <c r="A33" s="17" t="str">
        <f>IF('様式 A-1'!$AL$1="","",'様式 A-1'!$AL$1)</f>
        <v/>
      </c>
      <c r="B33" s="44"/>
      <c r="C33" s="45" t="str">
        <f t="shared" si="4"/>
        <v/>
      </c>
      <c r="D33" s="45" t="str">
        <f t="shared" si="3"/>
        <v/>
      </c>
      <c r="E33" s="45" t="str">
        <f>IF(J33="","",IF('様式 A-1'!$D$7&lt;&gt;"",'様式 A-1'!$D$7,'様式 A-1'!$D$8))</f>
        <v/>
      </c>
      <c r="F33" s="45" t="str">
        <f>IF(J33="","",'様式 WA-1（集計作業用）'!$C$7)</f>
        <v/>
      </c>
      <c r="G33" s="17" t="str">
        <f>IF(J33="","",MID('様式 A-1'!$AG$7,1,FIND("ブ",'様式 A-1'!$AG$7)-1))</f>
        <v/>
      </c>
      <c r="H33" s="17"/>
      <c r="I33" s="44" t="s">
        <v>121</v>
      </c>
      <c r="J33" s="26"/>
      <c r="K33" s="27"/>
      <c r="L33" s="26"/>
      <c r="M33" s="27"/>
      <c r="N33" s="17" t="s">
        <v>38</v>
      </c>
      <c r="O33" s="44"/>
      <c r="P33" s="155"/>
      <c r="Q33" s="17"/>
      <c r="R33" s="17"/>
      <c r="S33" s="17"/>
      <c r="T33" s="22"/>
      <c r="U33" s="225"/>
      <c r="V33" s="17"/>
      <c r="W33" s="17"/>
      <c r="X33" s="16"/>
      <c r="Y33" s="17" t="str">
        <f>IF(X33="","",DATEDIF(X33,'様式 A-1'!$G$2,"Y"))</f>
        <v/>
      </c>
      <c r="Z33" s="17"/>
      <c r="AA33" s="225"/>
      <c r="AB33" s="123"/>
      <c r="AC33" s="123"/>
      <c r="AD33" s="123"/>
      <c r="AE33" s="123"/>
      <c r="AF33" s="123"/>
      <c r="AG33" s="123"/>
      <c r="AH33" s="123"/>
      <c r="AI33" s="192"/>
      <c r="AJ33" s="17">
        <f t="shared" si="0"/>
        <v>0</v>
      </c>
      <c r="AK33" s="46">
        <f t="shared" si="1"/>
        <v>0</v>
      </c>
      <c r="AL33" s="46">
        <f t="shared" si="2"/>
        <v>0</v>
      </c>
    </row>
    <row r="34" spans="1:38" ht="24" customHeight="1">
      <c r="A34" s="17" t="str">
        <f>IF('様式 A-1'!$AL$1="","",'様式 A-1'!$AL$1)</f>
        <v/>
      </c>
      <c r="B34" s="44"/>
      <c r="C34" s="45" t="str">
        <f t="shared" si="4"/>
        <v/>
      </c>
      <c r="D34" s="45" t="str">
        <f t="shared" si="3"/>
        <v/>
      </c>
      <c r="E34" s="45" t="str">
        <f>IF(J34="","",IF('様式 A-1'!$D$7&lt;&gt;"",'様式 A-1'!$D$7,'様式 A-1'!$D$8))</f>
        <v/>
      </c>
      <c r="F34" s="45" t="str">
        <f>IF(J34="","",'様式 WA-1（集計作業用）'!$C$7)</f>
        <v/>
      </c>
      <c r="G34" s="17" t="str">
        <f>IF(J34="","",MID('様式 A-1'!$AG$7,1,FIND("ブ",'様式 A-1'!$AG$7)-1))</f>
        <v/>
      </c>
      <c r="H34" s="17"/>
      <c r="I34" s="44" t="s">
        <v>122</v>
      </c>
      <c r="J34" s="26"/>
      <c r="K34" s="27"/>
      <c r="L34" s="26"/>
      <c r="M34" s="27"/>
      <c r="N34" s="17" t="s">
        <v>38</v>
      </c>
      <c r="O34" s="44"/>
      <c r="P34" s="155"/>
      <c r="Q34" s="17"/>
      <c r="R34" s="17"/>
      <c r="S34" s="17"/>
      <c r="T34" s="22"/>
      <c r="U34" s="225"/>
      <c r="V34" s="17"/>
      <c r="W34" s="17"/>
      <c r="X34" s="16"/>
      <c r="Y34" s="17" t="str">
        <f>IF(X34="","",DATEDIF(X34,'様式 A-1'!$G$2,"Y"))</f>
        <v/>
      </c>
      <c r="Z34" s="17"/>
      <c r="AA34" s="225"/>
      <c r="AB34" s="123"/>
      <c r="AC34" s="123"/>
      <c r="AD34" s="123"/>
      <c r="AE34" s="123"/>
      <c r="AF34" s="123"/>
      <c r="AG34" s="123"/>
      <c r="AH34" s="123"/>
      <c r="AI34" s="192"/>
      <c r="AJ34" s="17">
        <f t="shared" si="0"/>
        <v>0</v>
      </c>
      <c r="AK34" s="46">
        <f t="shared" si="1"/>
        <v>0</v>
      </c>
      <c r="AL34" s="46">
        <f t="shared" si="2"/>
        <v>0</v>
      </c>
    </row>
    <row r="35" spans="1:38" ht="24" customHeight="1">
      <c r="A35" s="17" t="str">
        <f>IF('様式 A-1'!$AL$1="","",'様式 A-1'!$AL$1)</f>
        <v/>
      </c>
      <c r="B35" s="44"/>
      <c r="C35" s="45" t="str">
        <f t="shared" si="4"/>
        <v/>
      </c>
      <c r="D35" s="45" t="str">
        <f t="shared" si="3"/>
        <v/>
      </c>
      <c r="E35" s="45" t="str">
        <f>IF(J35="","",IF('様式 A-1'!$D$7&lt;&gt;"",'様式 A-1'!$D$7,'様式 A-1'!$D$8))</f>
        <v/>
      </c>
      <c r="F35" s="45" t="str">
        <f>IF(J35="","",'様式 WA-1（集計作業用）'!$C$7)</f>
        <v/>
      </c>
      <c r="G35" s="17" t="str">
        <f>IF(J35="","",MID('様式 A-1'!$AG$7,1,FIND("ブ",'様式 A-1'!$AG$7)-1))</f>
        <v/>
      </c>
      <c r="H35" s="17"/>
      <c r="I35" s="44" t="s">
        <v>123</v>
      </c>
      <c r="J35" s="26"/>
      <c r="K35" s="27"/>
      <c r="L35" s="26"/>
      <c r="M35" s="27"/>
      <c r="N35" s="17" t="s">
        <v>38</v>
      </c>
      <c r="O35" s="44"/>
      <c r="P35" s="155"/>
      <c r="Q35" s="17"/>
      <c r="R35" s="17"/>
      <c r="S35" s="17"/>
      <c r="T35" s="22"/>
      <c r="U35" s="225"/>
      <c r="V35" s="17"/>
      <c r="W35" s="17"/>
      <c r="X35" s="16"/>
      <c r="Y35" s="17" t="str">
        <f>IF(X35="","",DATEDIF(X35,'様式 A-1'!$G$2,"Y"))</f>
        <v/>
      </c>
      <c r="Z35" s="17"/>
      <c r="AA35" s="225"/>
      <c r="AB35" s="123"/>
      <c r="AC35" s="123"/>
      <c r="AD35" s="123"/>
      <c r="AE35" s="123"/>
      <c r="AF35" s="123"/>
      <c r="AG35" s="123"/>
      <c r="AH35" s="123"/>
      <c r="AI35" s="192"/>
      <c r="AJ35" s="17">
        <f t="shared" si="0"/>
        <v>0</v>
      </c>
      <c r="AK35" s="46">
        <f t="shared" si="1"/>
        <v>0</v>
      </c>
      <c r="AL35" s="46">
        <f t="shared" si="2"/>
        <v>0</v>
      </c>
    </row>
    <row r="36" spans="1:38" ht="24" customHeight="1">
      <c r="A36" s="17" t="str">
        <f>IF('様式 A-1'!$AL$1="","",'様式 A-1'!$AL$1)</f>
        <v/>
      </c>
      <c r="B36" s="44"/>
      <c r="C36" s="45" t="str">
        <f t="shared" si="4"/>
        <v/>
      </c>
      <c r="D36" s="45" t="str">
        <f t="shared" si="3"/>
        <v/>
      </c>
      <c r="E36" s="45" t="str">
        <f>IF(J36="","",IF('様式 A-1'!$D$7&lt;&gt;"",'様式 A-1'!$D$7,'様式 A-1'!$D$8))</f>
        <v/>
      </c>
      <c r="F36" s="45" t="str">
        <f>IF(J36="","",'様式 WA-1（集計作業用）'!$C$7)</f>
        <v/>
      </c>
      <c r="G36" s="17" t="str">
        <f>IF(J36="","",MID('様式 A-1'!$AG$7,1,FIND("ブ",'様式 A-1'!$AG$7)-1))</f>
        <v/>
      </c>
      <c r="H36" s="17"/>
      <c r="I36" s="44" t="s">
        <v>124</v>
      </c>
      <c r="J36" s="26"/>
      <c r="K36" s="27"/>
      <c r="L36" s="26"/>
      <c r="M36" s="27"/>
      <c r="N36" s="17" t="s">
        <v>38</v>
      </c>
      <c r="O36" s="44"/>
      <c r="P36" s="155"/>
      <c r="Q36" s="17"/>
      <c r="R36" s="17"/>
      <c r="S36" s="17"/>
      <c r="T36" s="22"/>
      <c r="U36" s="225"/>
      <c r="V36" s="17"/>
      <c r="W36" s="17"/>
      <c r="X36" s="16"/>
      <c r="Y36" s="17" t="str">
        <f>IF(X36="","",DATEDIF(X36,'様式 A-1'!$G$2,"Y"))</f>
        <v/>
      </c>
      <c r="Z36" s="17"/>
      <c r="AA36" s="225"/>
      <c r="AB36" s="123"/>
      <c r="AC36" s="123"/>
      <c r="AD36" s="123"/>
      <c r="AE36" s="123"/>
      <c r="AF36" s="123"/>
      <c r="AG36" s="123"/>
      <c r="AH36" s="123"/>
      <c r="AI36" s="192"/>
      <c r="AJ36" s="17">
        <f t="shared" si="0"/>
        <v>0</v>
      </c>
      <c r="AK36" s="46">
        <f t="shared" si="1"/>
        <v>0</v>
      </c>
      <c r="AL36" s="46">
        <f t="shared" si="2"/>
        <v>0</v>
      </c>
    </row>
    <row r="37" spans="1:38" ht="24" customHeight="1">
      <c r="A37" s="17" t="str">
        <f>IF('様式 A-1'!$AL$1="","",'様式 A-1'!$AL$1)</f>
        <v/>
      </c>
      <c r="B37" s="44"/>
      <c r="C37" s="45" t="str">
        <f t="shared" si="4"/>
        <v/>
      </c>
      <c r="D37" s="45" t="str">
        <f t="shared" si="3"/>
        <v/>
      </c>
      <c r="E37" s="45" t="str">
        <f>IF(J37="","",IF('様式 A-1'!$D$7&lt;&gt;"",'様式 A-1'!$D$7,'様式 A-1'!$D$8))</f>
        <v/>
      </c>
      <c r="F37" s="45" t="str">
        <f>IF(J37="","",'様式 WA-1（集計作業用）'!$C$7)</f>
        <v/>
      </c>
      <c r="G37" s="17" t="str">
        <f>IF(J37="","",MID('様式 A-1'!$AG$7,1,FIND("ブ",'様式 A-1'!$AG$7)-1))</f>
        <v/>
      </c>
      <c r="H37" s="17"/>
      <c r="I37" s="44" t="s">
        <v>125</v>
      </c>
      <c r="J37" s="26"/>
      <c r="K37" s="27"/>
      <c r="L37" s="26"/>
      <c r="M37" s="27"/>
      <c r="N37" s="17" t="s">
        <v>38</v>
      </c>
      <c r="O37" s="44"/>
      <c r="P37" s="155"/>
      <c r="Q37" s="17"/>
      <c r="R37" s="17"/>
      <c r="S37" s="17"/>
      <c r="T37" s="22"/>
      <c r="U37" s="225"/>
      <c r="V37" s="17"/>
      <c r="W37" s="17"/>
      <c r="X37" s="16"/>
      <c r="Y37" s="17" t="str">
        <f>IF(X37="","",DATEDIF(X37,'様式 A-1'!$G$2,"Y"))</f>
        <v/>
      </c>
      <c r="Z37" s="17"/>
      <c r="AA37" s="225"/>
      <c r="AB37" s="123"/>
      <c r="AC37" s="123"/>
      <c r="AD37" s="123"/>
      <c r="AE37" s="123"/>
      <c r="AF37" s="123"/>
      <c r="AG37" s="123"/>
      <c r="AH37" s="123"/>
      <c r="AI37" s="192"/>
      <c r="AJ37" s="17">
        <f t="shared" si="0"/>
        <v>0</v>
      </c>
      <c r="AK37" s="46">
        <f t="shared" si="1"/>
        <v>0</v>
      </c>
      <c r="AL37" s="46">
        <f t="shared" si="2"/>
        <v>0</v>
      </c>
    </row>
    <row r="38" spans="1:38" ht="24" customHeight="1">
      <c r="A38" s="17" t="str">
        <f>IF('様式 A-1'!$AL$1="","",'様式 A-1'!$AL$1)</f>
        <v/>
      </c>
      <c r="B38" s="44"/>
      <c r="C38" s="45" t="str">
        <f t="shared" si="4"/>
        <v/>
      </c>
      <c r="D38" s="45" t="str">
        <f t="shared" si="3"/>
        <v/>
      </c>
      <c r="E38" s="45" t="str">
        <f>IF(J38="","",IF('様式 A-1'!$D$7&lt;&gt;"",'様式 A-1'!$D$7,'様式 A-1'!$D$8))</f>
        <v/>
      </c>
      <c r="F38" s="45" t="str">
        <f>IF(J38="","",'様式 WA-1（集計作業用）'!$C$7)</f>
        <v/>
      </c>
      <c r="G38" s="17" t="str">
        <f>IF(J38="","",MID('様式 A-1'!$AG$7,1,FIND("ブ",'様式 A-1'!$AG$7)-1))</f>
        <v/>
      </c>
      <c r="H38" s="17"/>
      <c r="I38" s="44" t="s">
        <v>126</v>
      </c>
      <c r="J38" s="26"/>
      <c r="K38" s="27"/>
      <c r="L38" s="26"/>
      <c r="M38" s="27"/>
      <c r="N38" s="17" t="s">
        <v>38</v>
      </c>
      <c r="O38" s="44"/>
      <c r="P38" s="155"/>
      <c r="Q38" s="17"/>
      <c r="R38" s="17"/>
      <c r="S38" s="17"/>
      <c r="T38" s="22"/>
      <c r="U38" s="225"/>
      <c r="V38" s="17"/>
      <c r="W38" s="17"/>
      <c r="X38" s="16"/>
      <c r="Y38" s="17" t="str">
        <f>IF(X38="","",DATEDIF(X38,'様式 A-1'!$G$2,"Y"))</f>
        <v/>
      </c>
      <c r="Z38" s="17"/>
      <c r="AA38" s="225"/>
      <c r="AB38" s="123"/>
      <c r="AC38" s="123"/>
      <c r="AD38" s="123"/>
      <c r="AE38" s="123"/>
      <c r="AF38" s="123"/>
      <c r="AG38" s="123"/>
      <c r="AH38" s="123"/>
      <c r="AI38" s="192"/>
      <c r="AJ38" s="17">
        <f t="shared" si="0"/>
        <v>0</v>
      </c>
      <c r="AK38" s="46">
        <f t="shared" si="1"/>
        <v>0</v>
      </c>
      <c r="AL38" s="46">
        <f t="shared" si="2"/>
        <v>0</v>
      </c>
    </row>
    <row r="39" spans="1:38" ht="24" customHeight="1">
      <c r="A39" s="17" t="str">
        <f>IF('様式 A-1'!$AL$1="","",'様式 A-1'!$AL$1)</f>
        <v/>
      </c>
      <c r="B39" s="44"/>
      <c r="C39" s="45" t="str">
        <f t="shared" si="4"/>
        <v/>
      </c>
      <c r="D39" s="45" t="str">
        <f t="shared" si="3"/>
        <v/>
      </c>
      <c r="E39" s="45" t="str">
        <f>IF(J39="","",IF('様式 A-1'!$D$7&lt;&gt;"",'様式 A-1'!$D$7,'様式 A-1'!$D$8))</f>
        <v/>
      </c>
      <c r="F39" s="45" t="str">
        <f>IF(J39="","",'様式 WA-1（集計作業用）'!$C$7)</f>
        <v/>
      </c>
      <c r="G39" s="17" t="str">
        <f>IF(J39="","",MID('様式 A-1'!$AG$7,1,FIND("ブ",'様式 A-1'!$AG$7)-1))</f>
        <v/>
      </c>
      <c r="H39" s="17"/>
      <c r="I39" s="44" t="s">
        <v>127</v>
      </c>
      <c r="J39" s="26"/>
      <c r="K39" s="27"/>
      <c r="L39" s="26"/>
      <c r="M39" s="27"/>
      <c r="N39" s="17" t="s">
        <v>38</v>
      </c>
      <c r="O39" s="44"/>
      <c r="P39" s="155"/>
      <c r="Q39" s="17"/>
      <c r="R39" s="17"/>
      <c r="S39" s="17"/>
      <c r="T39" s="22"/>
      <c r="U39" s="225"/>
      <c r="V39" s="17"/>
      <c r="W39" s="17"/>
      <c r="X39" s="16"/>
      <c r="Y39" s="17" t="str">
        <f>IF(X39="","",DATEDIF(X39,'様式 A-1'!$G$2,"Y"))</f>
        <v/>
      </c>
      <c r="Z39" s="17"/>
      <c r="AA39" s="225"/>
      <c r="AB39" s="123"/>
      <c r="AC39" s="123"/>
      <c r="AD39" s="123"/>
      <c r="AE39" s="123"/>
      <c r="AF39" s="123"/>
      <c r="AG39" s="123"/>
      <c r="AH39" s="123"/>
      <c r="AI39" s="192"/>
      <c r="AJ39" s="17">
        <f t="shared" si="0"/>
        <v>0</v>
      </c>
      <c r="AK39" s="46">
        <f t="shared" si="1"/>
        <v>0</v>
      </c>
      <c r="AL39" s="46">
        <f t="shared" si="2"/>
        <v>0</v>
      </c>
    </row>
    <row r="40" spans="1:38" ht="24" customHeight="1">
      <c r="A40" s="17" t="str">
        <f>IF('様式 A-1'!$AL$1="","",'様式 A-1'!$AL$1)</f>
        <v/>
      </c>
      <c r="B40" s="44"/>
      <c r="C40" s="45" t="str">
        <f t="shared" si="4"/>
        <v/>
      </c>
      <c r="D40" s="45" t="str">
        <f t="shared" si="3"/>
        <v/>
      </c>
      <c r="E40" s="45" t="str">
        <f>IF(J40="","",IF('様式 A-1'!$D$7&lt;&gt;"",'様式 A-1'!$D$7,'様式 A-1'!$D$8))</f>
        <v/>
      </c>
      <c r="F40" s="45" t="str">
        <f>IF(J40="","",'様式 WA-1（集計作業用）'!$C$7)</f>
        <v/>
      </c>
      <c r="G40" s="17" t="str">
        <f>IF(J40="","",MID('様式 A-1'!$AG$7,1,FIND("ブ",'様式 A-1'!$AG$7)-1))</f>
        <v/>
      </c>
      <c r="H40" s="17"/>
      <c r="I40" s="44" t="s">
        <v>128</v>
      </c>
      <c r="J40" s="26"/>
      <c r="K40" s="27"/>
      <c r="L40" s="26"/>
      <c r="M40" s="27"/>
      <c r="N40" s="17" t="s">
        <v>38</v>
      </c>
      <c r="O40" s="44"/>
      <c r="P40" s="155"/>
      <c r="Q40" s="17"/>
      <c r="R40" s="17"/>
      <c r="S40" s="17"/>
      <c r="T40" s="22"/>
      <c r="U40" s="225"/>
      <c r="V40" s="17"/>
      <c r="W40" s="17"/>
      <c r="X40" s="16"/>
      <c r="Y40" s="17" t="str">
        <f>IF(X40="","",DATEDIF(X40,'様式 A-1'!$G$2,"Y"))</f>
        <v/>
      </c>
      <c r="Z40" s="17"/>
      <c r="AA40" s="225"/>
      <c r="AB40" s="123"/>
      <c r="AC40" s="123"/>
      <c r="AD40" s="123"/>
      <c r="AE40" s="123"/>
      <c r="AF40" s="123"/>
      <c r="AG40" s="123"/>
      <c r="AH40" s="123"/>
      <c r="AI40" s="192"/>
      <c r="AJ40" s="17">
        <f t="shared" ref="AJ40:AJ71" si="5">COUNT(AB40:AH40)</f>
        <v>0</v>
      </c>
      <c r="AK40" s="46">
        <f t="shared" ref="AK40:AK111" si="6">IF(AJ40&lt;=$AQ$154,AJ40,$AQ$154)</f>
        <v>0</v>
      </c>
      <c r="AL40" s="46">
        <f t="shared" ref="AL40:AL49" si="7">IF(AJ40&lt;=$AQ$154,0,AJ40-$AQ$154)</f>
        <v>0</v>
      </c>
    </row>
    <row r="41" spans="1:38" ht="24" customHeight="1">
      <c r="A41" s="17" t="str">
        <f>IF('様式 A-1'!$AL$1="","",'様式 A-1'!$AL$1)</f>
        <v/>
      </c>
      <c r="B41" s="44"/>
      <c r="C41" s="45" t="str">
        <f t="shared" si="4"/>
        <v/>
      </c>
      <c r="D41" s="45" t="str">
        <f t="shared" si="3"/>
        <v/>
      </c>
      <c r="E41" s="45" t="str">
        <f>IF(J41="","",IF('様式 A-1'!$D$7&lt;&gt;"",'様式 A-1'!$D$7,'様式 A-1'!$D$8))</f>
        <v/>
      </c>
      <c r="F41" s="45" t="str">
        <f>IF(J41="","",'様式 WA-1（集計作業用）'!$C$7)</f>
        <v/>
      </c>
      <c r="G41" s="17" t="str">
        <f>IF(J41="","",MID('様式 A-1'!$AG$7,1,FIND("ブ",'様式 A-1'!$AG$7)-1))</f>
        <v/>
      </c>
      <c r="H41" s="17"/>
      <c r="I41" s="44" t="s">
        <v>129</v>
      </c>
      <c r="J41" s="26"/>
      <c r="K41" s="27"/>
      <c r="L41" s="26"/>
      <c r="M41" s="27"/>
      <c r="N41" s="17" t="s">
        <v>38</v>
      </c>
      <c r="O41" s="44"/>
      <c r="P41" s="155"/>
      <c r="Q41" s="17"/>
      <c r="R41" s="17"/>
      <c r="S41" s="17"/>
      <c r="T41" s="22"/>
      <c r="U41" s="225"/>
      <c r="V41" s="17"/>
      <c r="W41" s="17"/>
      <c r="X41" s="16"/>
      <c r="Y41" s="17" t="str">
        <f>IF(X41="","",DATEDIF(X41,'様式 A-1'!$G$2,"Y"))</f>
        <v/>
      </c>
      <c r="Z41" s="17"/>
      <c r="AA41" s="225"/>
      <c r="AB41" s="123"/>
      <c r="AC41" s="123"/>
      <c r="AD41" s="123"/>
      <c r="AE41" s="123"/>
      <c r="AF41" s="123"/>
      <c r="AG41" s="123"/>
      <c r="AH41" s="123"/>
      <c r="AI41" s="192"/>
      <c r="AJ41" s="17">
        <f t="shared" si="5"/>
        <v>0</v>
      </c>
      <c r="AK41" s="46">
        <f t="shared" si="6"/>
        <v>0</v>
      </c>
      <c r="AL41" s="46">
        <f t="shared" si="7"/>
        <v>0</v>
      </c>
    </row>
    <row r="42" spans="1:38" ht="24" customHeight="1">
      <c r="A42" s="17" t="str">
        <f>IF('様式 A-1'!$AL$1="","",'様式 A-1'!$AL$1)</f>
        <v/>
      </c>
      <c r="B42" s="44"/>
      <c r="C42" s="45" t="str">
        <f t="shared" si="4"/>
        <v/>
      </c>
      <c r="D42" s="45" t="str">
        <f t="shared" si="3"/>
        <v/>
      </c>
      <c r="E42" s="45" t="str">
        <f>IF(J42="","",IF('様式 A-1'!$D$7&lt;&gt;"",'様式 A-1'!$D$7,'様式 A-1'!$D$8))</f>
        <v/>
      </c>
      <c r="F42" s="45" t="str">
        <f>IF(J42="","",'様式 WA-1（集計作業用）'!$C$7)</f>
        <v/>
      </c>
      <c r="G42" s="17" t="str">
        <f>IF(J42="","",MID('様式 A-1'!$AG$7,1,FIND("ブ",'様式 A-1'!$AG$7)-1))</f>
        <v/>
      </c>
      <c r="H42" s="17"/>
      <c r="I42" s="44" t="s">
        <v>130</v>
      </c>
      <c r="J42" s="26"/>
      <c r="K42" s="27"/>
      <c r="L42" s="26"/>
      <c r="M42" s="27"/>
      <c r="N42" s="17" t="s">
        <v>38</v>
      </c>
      <c r="O42" s="44"/>
      <c r="P42" s="155"/>
      <c r="Q42" s="17"/>
      <c r="R42" s="17"/>
      <c r="S42" s="17"/>
      <c r="T42" s="22"/>
      <c r="U42" s="225"/>
      <c r="V42" s="17"/>
      <c r="W42" s="17"/>
      <c r="X42" s="16"/>
      <c r="Y42" s="17" t="str">
        <f>IF(X42="","",DATEDIF(X42,'様式 A-1'!$G$2,"Y"))</f>
        <v/>
      </c>
      <c r="Z42" s="17"/>
      <c r="AA42" s="225"/>
      <c r="AB42" s="123"/>
      <c r="AC42" s="123"/>
      <c r="AD42" s="123"/>
      <c r="AE42" s="123"/>
      <c r="AF42" s="123"/>
      <c r="AG42" s="123"/>
      <c r="AH42" s="123"/>
      <c r="AI42" s="192"/>
      <c r="AJ42" s="17">
        <f t="shared" si="5"/>
        <v>0</v>
      </c>
      <c r="AK42" s="46">
        <f t="shared" si="6"/>
        <v>0</v>
      </c>
      <c r="AL42" s="46">
        <f t="shared" si="7"/>
        <v>0</v>
      </c>
    </row>
    <row r="43" spans="1:38" ht="24" customHeight="1">
      <c r="A43" s="17" t="str">
        <f>IF('様式 A-1'!$AL$1="","",'様式 A-1'!$AL$1)</f>
        <v/>
      </c>
      <c r="B43" s="44"/>
      <c r="C43" s="45" t="str">
        <f t="shared" si="4"/>
        <v/>
      </c>
      <c r="D43" s="45" t="str">
        <f t="shared" si="3"/>
        <v/>
      </c>
      <c r="E43" s="45" t="str">
        <f>IF(J43="","",IF('様式 A-1'!$D$7&lt;&gt;"",'様式 A-1'!$D$7,'様式 A-1'!$D$8))</f>
        <v/>
      </c>
      <c r="F43" s="45" t="str">
        <f>IF(J43="","",'様式 WA-1（集計作業用）'!$C$7)</f>
        <v/>
      </c>
      <c r="G43" s="17" t="str">
        <f>IF(J43="","",MID('様式 A-1'!$AG$7,1,FIND("ブ",'様式 A-1'!$AG$7)-1))</f>
        <v/>
      </c>
      <c r="H43" s="17"/>
      <c r="I43" s="44" t="s">
        <v>131</v>
      </c>
      <c r="J43" s="26"/>
      <c r="K43" s="27"/>
      <c r="L43" s="26"/>
      <c r="M43" s="27"/>
      <c r="N43" s="17" t="s">
        <v>38</v>
      </c>
      <c r="O43" s="44"/>
      <c r="P43" s="155"/>
      <c r="Q43" s="17"/>
      <c r="R43" s="17"/>
      <c r="S43" s="17"/>
      <c r="T43" s="22"/>
      <c r="U43" s="225"/>
      <c r="V43" s="17"/>
      <c r="W43" s="17"/>
      <c r="X43" s="16"/>
      <c r="Y43" s="17" t="str">
        <f>IF(X43="","",DATEDIF(X43,'様式 A-1'!$G$2,"Y"))</f>
        <v/>
      </c>
      <c r="Z43" s="17"/>
      <c r="AA43" s="225"/>
      <c r="AB43" s="123"/>
      <c r="AC43" s="123"/>
      <c r="AD43" s="123"/>
      <c r="AE43" s="123"/>
      <c r="AF43" s="123"/>
      <c r="AG43" s="123"/>
      <c r="AH43" s="123"/>
      <c r="AI43" s="192"/>
      <c r="AJ43" s="17">
        <f t="shared" si="5"/>
        <v>0</v>
      </c>
      <c r="AK43" s="46">
        <f t="shared" si="6"/>
        <v>0</v>
      </c>
      <c r="AL43" s="46">
        <f t="shared" si="7"/>
        <v>0</v>
      </c>
    </row>
    <row r="44" spans="1:38" ht="24" customHeight="1">
      <c r="A44" s="17" t="str">
        <f>IF('様式 A-1'!$AL$1="","",'様式 A-1'!$AL$1)</f>
        <v/>
      </c>
      <c r="B44" s="44"/>
      <c r="C44" s="45" t="str">
        <f t="shared" si="4"/>
        <v/>
      </c>
      <c r="D44" s="45" t="str">
        <f t="shared" si="3"/>
        <v/>
      </c>
      <c r="E44" s="45" t="str">
        <f>IF(J44="","",IF('様式 A-1'!$D$7&lt;&gt;"",'様式 A-1'!$D$7,'様式 A-1'!$D$8))</f>
        <v/>
      </c>
      <c r="F44" s="45" t="str">
        <f>IF(J44="","",'様式 WA-1（集計作業用）'!$C$7)</f>
        <v/>
      </c>
      <c r="G44" s="17" t="str">
        <f>IF(J44="","",MID('様式 A-1'!$AG$7,1,FIND("ブ",'様式 A-1'!$AG$7)-1))</f>
        <v/>
      </c>
      <c r="H44" s="17"/>
      <c r="I44" s="44" t="s">
        <v>132</v>
      </c>
      <c r="J44" s="26"/>
      <c r="K44" s="27"/>
      <c r="L44" s="26"/>
      <c r="M44" s="27"/>
      <c r="N44" s="17" t="s">
        <v>38</v>
      </c>
      <c r="O44" s="44"/>
      <c r="P44" s="155"/>
      <c r="Q44" s="17"/>
      <c r="R44" s="17"/>
      <c r="S44" s="17"/>
      <c r="T44" s="22"/>
      <c r="U44" s="225"/>
      <c r="V44" s="17"/>
      <c r="W44" s="17"/>
      <c r="X44" s="16"/>
      <c r="Y44" s="17" t="str">
        <f>IF(X44="","",DATEDIF(X44,'様式 A-1'!$G$2,"Y"))</f>
        <v/>
      </c>
      <c r="Z44" s="17"/>
      <c r="AA44" s="225"/>
      <c r="AB44" s="123"/>
      <c r="AC44" s="123"/>
      <c r="AD44" s="123"/>
      <c r="AE44" s="123"/>
      <c r="AF44" s="123"/>
      <c r="AG44" s="123"/>
      <c r="AH44" s="123"/>
      <c r="AI44" s="192"/>
      <c r="AJ44" s="17">
        <f t="shared" si="5"/>
        <v>0</v>
      </c>
      <c r="AK44" s="46">
        <f t="shared" si="6"/>
        <v>0</v>
      </c>
      <c r="AL44" s="46">
        <f t="shared" si="7"/>
        <v>0</v>
      </c>
    </row>
    <row r="45" spans="1:38" ht="24" customHeight="1">
      <c r="A45" s="17" t="str">
        <f>IF('様式 A-1'!$AL$1="","",'様式 A-1'!$AL$1)</f>
        <v/>
      </c>
      <c r="B45" s="44"/>
      <c r="C45" s="45" t="str">
        <f t="shared" si="4"/>
        <v/>
      </c>
      <c r="D45" s="45" t="str">
        <f t="shared" si="3"/>
        <v/>
      </c>
      <c r="E45" s="45" t="str">
        <f>IF(J45="","",IF('様式 A-1'!$D$7&lt;&gt;"",'様式 A-1'!$D$7,'様式 A-1'!$D$8))</f>
        <v/>
      </c>
      <c r="F45" s="45" t="str">
        <f>IF(J45="","",'様式 WA-1（集計作業用）'!$C$7)</f>
        <v/>
      </c>
      <c r="G45" s="17" t="str">
        <f>IF(J45="","",MID('様式 A-1'!$AG$7,1,FIND("ブ",'様式 A-1'!$AG$7)-1))</f>
        <v/>
      </c>
      <c r="H45" s="17"/>
      <c r="I45" s="44" t="s">
        <v>133</v>
      </c>
      <c r="J45" s="26"/>
      <c r="K45" s="27"/>
      <c r="L45" s="26"/>
      <c r="M45" s="27"/>
      <c r="N45" s="17" t="s">
        <v>38</v>
      </c>
      <c r="O45" s="44"/>
      <c r="P45" s="155"/>
      <c r="Q45" s="17"/>
      <c r="R45" s="17"/>
      <c r="S45" s="17"/>
      <c r="T45" s="22"/>
      <c r="U45" s="225"/>
      <c r="V45" s="17"/>
      <c r="W45" s="17"/>
      <c r="X45" s="16"/>
      <c r="Y45" s="17" t="str">
        <f>IF(X45="","",DATEDIF(X45,'様式 A-1'!$G$2,"Y"))</f>
        <v/>
      </c>
      <c r="Z45" s="17"/>
      <c r="AA45" s="225"/>
      <c r="AB45" s="123"/>
      <c r="AC45" s="123"/>
      <c r="AD45" s="123"/>
      <c r="AE45" s="123"/>
      <c r="AF45" s="123"/>
      <c r="AG45" s="123"/>
      <c r="AH45" s="123"/>
      <c r="AI45" s="192"/>
      <c r="AJ45" s="17">
        <f t="shared" si="5"/>
        <v>0</v>
      </c>
      <c r="AK45" s="46">
        <f t="shared" si="6"/>
        <v>0</v>
      </c>
      <c r="AL45" s="46">
        <f t="shared" si="7"/>
        <v>0</v>
      </c>
    </row>
    <row r="46" spans="1:38" ht="24" customHeight="1">
      <c r="A46" s="17" t="str">
        <f>IF('様式 A-1'!$AL$1="","",'様式 A-1'!$AL$1)</f>
        <v/>
      </c>
      <c r="B46" s="44"/>
      <c r="C46" s="45" t="str">
        <f t="shared" si="4"/>
        <v/>
      </c>
      <c r="D46" s="45" t="str">
        <f t="shared" si="3"/>
        <v/>
      </c>
      <c r="E46" s="45" t="str">
        <f>IF(J46="","",IF('様式 A-1'!$D$7&lt;&gt;"",'様式 A-1'!$D$7,'様式 A-1'!$D$8))</f>
        <v/>
      </c>
      <c r="F46" s="45" t="str">
        <f>IF(J46="","",'様式 WA-1（集計作業用）'!$C$7)</f>
        <v/>
      </c>
      <c r="G46" s="17" t="str">
        <f>IF(J46="","",MID('様式 A-1'!$AG$7,1,FIND("ブ",'様式 A-1'!$AG$7)-1))</f>
        <v/>
      </c>
      <c r="H46" s="17"/>
      <c r="I46" s="44" t="s">
        <v>134</v>
      </c>
      <c r="J46" s="26"/>
      <c r="K46" s="27"/>
      <c r="L46" s="26"/>
      <c r="M46" s="27"/>
      <c r="N46" s="17" t="s">
        <v>38</v>
      </c>
      <c r="O46" s="44"/>
      <c r="P46" s="155"/>
      <c r="Q46" s="17"/>
      <c r="R46" s="17"/>
      <c r="S46" s="17"/>
      <c r="T46" s="22"/>
      <c r="U46" s="225"/>
      <c r="V46" s="17"/>
      <c r="W46" s="17"/>
      <c r="X46" s="16"/>
      <c r="Y46" s="17" t="str">
        <f>IF(X46="","",DATEDIF(X46,'様式 A-1'!$G$2,"Y"))</f>
        <v/>
      </c>
      <c r="Z46" s="17"/>
      <c r="AA46" s="225"/>
      <c r="AB46" s="123"/>
      <c r="AC46" s="123"/>
      <c r="AD46" s="123"/>
      <c r="AE46" s="123"/>
      <c r="AF46" s="123"/>
      <c r="AG46" s="123"/>
      <c r="AH46" s="123"/>
      <c r="AI46" s="192"/>
      <c r="AJ46" s="17">
        <f t="shared" si="5"/>
        <v>0</v>
      </c>
      <c r="AK46" s="46">
        <f t="shared" si="6"/>
        <v>0</v>
      </c>
      <c r="AL46" s="46">
        <f t="shared" si="7"/>
        <v>0</v>
      </c>
    </row>
    <row r="47" spans="1:38" ht="24" customHeight="1">
      <c r="A47" s="17" t="str">
        <f>IF('様式 A-1'!$AL$1="","",'様式 A-1'!$AL$1)</f>
        <v/>
      </c>
      <c r="B47" s="44"/>
      <c r="C47" s="45" t="str">
        <f t="shared" si="4"/>
        <v/>
      </c>
      <c r="D47" s="45" t="str">
        <f t="shared" si="3"/>
        <v/>
      </c>
      <c r="E47" s="45" t="str">
        <f>IF(J47="","",IF('様式 A-1'!$D$7&lt;&gt;"",'様式 A-1'!$D$7,'様式 A-1'!$D$8))</f>
        <v/>
      </c>
      <c r="F47" s="45" t="str">
        <f>IF(J47="","",'様式 WA-1（集計作業用）'!$C$7)</f>
        <v/>
      </c>
      <c r="G47" s="17" t="str">
        <f>IF(J47="","",MID('様式 A-1'!$AG$7,1,FIND("ブ",'様式 A-1'!$AG$7)-1))</f>
        <v/>
      </c>
      <c r="H47" s="17"/>
      <c r="I47" s="44" t="s">
        <v>135</v>
      </c>
      <c r="J47" s="26"/>
      <c r="K47" s="27"/>
      <c r="L47" s="26"/>
      <c r="M47" s="27"/>
      <c r="N47" s="17" t="s">
        <v>38</v>
      </c>
      <c r="O47" s="44"/>
      <c r="P47" s="155"/>
      <c r="Q47" s="17"/>
      <c r="R47" s="17"/>
      <c r="S47" s="17"/>
      <c r="T47" s="22"/>
      <c r="U47" s="225"/>
      <c r="V47" s="17"/>
      <c r="W47" s="17"/>
      <c r="X47" s="16"/>
      <c r="Y47" s="17" t="str">
        <f>IF(X47="","",DATEDIF(X47,'様式 A-1'!$G$2,"Y"))</f>
        <v/>
      </c>
      <c r="Z47" s="17"/>
      <c r="AA47" s="225"/>
      <c r="AB47" s="123"/>
      <c r="AC47" s="123"/>
      <c r="AD47" s="123"/>
      <c r="AE47" s="123"/>
      <c r="AF47" s="123"/>
      <c r="AG47" s="123"/>
      <c r="AH47" s="123"/>
      <c r="AI47" s="192"/>
      <c r="AJ47" s="17">
        <f t="shared" si="5"/>
        <v>0</v>
      </c>
      <c r="AK47" s="46">
        <f t="shared" si="6"/>
        <v>0</v>
      </c>
      <c r="AL47" s="46">
        <f t="shared" si="7"/>
        <v>0</v>
      </c>
    </row>
    <row r="48" spans="1:38" ht="24" customHeight="1">
      <c r="A48" s="17" t="str">
        <f>IF('様式 A-1'!$AL$1="","",'様式 A-1'!$AL$1)</f>
        <v/>
      </c>
      <c r="B48" s="44"/>
      <c r="C48" s="45" t="str">
        <f t="shared" si="4"/>
        <v/>
      </c>
      <c r="D48" s="45" t="str">
        <f t="shared" si="3"/>
        <v/>
      </c>
      <c r="E48" s="45" t="str">
        <f>IF(J48="","",IF('様式 A-1'!$D$7&lt;&gt;"",'様式 A-1'!$D$7,'様式 A-1'!$D$8))</f>
        <v/>
      </c>
      <c r="F48" s="45" t="str">
        <f>IF(J48="","",'様式 WA-1（集計作業用）'!$C$7)</f>
        <v/>
      </c>
      <c r="G48" s="17" t="str">
        <f>IF(J48="","",MID('様式 A-1'!$AG$7,1,FIND("ブ",'様式 A-1'!$AG$7)-1))</f>
        <v/>
      </c>
      <c r="H48" s="17"/>
      <c r="I48" s="44" t="s">
        <v>136</v>
      </c>
      <c r="J48" s="26"/>
      <c r="K48" s="27"/>
      <c r="L48" s="26"/>
      <c r="M48" s="27"/>
      <c r="N48" s="17" t="s">
        <v>38</v>
      </c>
      <c r="O48" s="44"/>
      <c r="P48" s="155"/>
      <c r="Q48" s="17"/>
      <c r="R48" s="17"/>
      <c r="S48" s="17"/>
      <c r="T48" s="22"/>
      <c r="U48" s="225"/>
      <c r="V48" s="17"/>
      <c r="W48" s="17"/>
      <c r="X48" s="16"/>
      <c r="Y48" s="17" t="str">
        <f>IF(X48="","",DATEDIF(X48,'様式 A-1'!$G$2,"Y"))</f>
        <v/>
      </c>
      <c r="Z48" s="17"/>
      <c r="AA48" s="225"/>
      <c r="AB48" s="123"/>
      <c r="AC48" s="123"/>
      <c r="AD48" s="123"/>
      <c r="AE48" s="123"/>
      <c r="AF48" s="123"/>
      <c r="AG48" s="123"/>
      <c r="AH48" s="123"/>
      <c r="AI48" s="192"/>
      <c r="AJ48" s="17">
        <f t="shared" si="5"/>
        <v>0</v>
      </c>
      <c r="AK48" s="46">
        <f t="shared" si="6"/>
        <v>0</v>
      </c>
      <c r="AL48" s="46">
        <f t="shared" si="7"/>
        <v>0</v>
      </c>
    </row>
    <row r="49" spans="1:38" ht="24" customHeight="1">
      <c r="A49" s="17" t="str">
        <f>IF('様式 A-1'!$AL$1="","",'様式 A-1'!$AL$1)</f>
        <v/>
      </c>
      <c r="B49" s="44"/>
      <c r="C49" s="45" t="str">
        <f t="shared" si="4"/>
        <v/>
      </c>
      <c r="D49" s="45" t="str">
        <f t="shared" si="3"/>
        <v/>
      </c>
      <c r="E49" s="45" t="str">
        <f>IF(J49="","",IF('様式 A-1'!$D$7&lt;&gt;"",'様式 A-1'!$D$7,'様式 A-1'!$D$8))</f>
        <v/>
      </c>
      <c r="F49" s="45" t="str">
        <f>IF(J49="","",'様式 WA-1（集計作業用）'!$C$7)</f>
        <v/>
      </c>
      <c r="G49" s="17" t="str">
        <f>IF(J49="","",MID('様式 A-1'!$AG$7,1,FIND("ブ",'様式 A-1'!$AG$7)-1))</f>
        <v/>
      </c>
      <c r="H49" s="17"/>
      <c r="I49" s="44" t="s">
        <v>137</v>
      </c>
      <c r="J49" s="26"/>
      <c r="K49" s="27"/>
      <c r="L49" s="26"/>
      <c r="M49" s="27"/>
      <c r="N49" s="17" t="s">
        <v>38</v>
      </c>
      <c r="O49" s="44"/>
      <c r="P49" s="155"/>
      <c r="Q49" s="17"/>
      <c r="R49" s="17"/>
      <c r="S49" s="17"/>
      <c r="T49" s="22"/>
      <c r="U49" s="225"/>
      <c r="V49" s="17"/>
      <c r="W49" s="17"/>
      <c r="X49" s="16"/>
      <c r="Y49" s="17" t="str">
        <f>IF(X49="","",DATEDIF(X49,'様式 A-1'!$G$2,"Y"))</f>
        <v/>
      </c>
      <c r="Z49" s="17"/>
      <c r="AA49" s="225"/>
      <c r="AB49" s="123"/>
      <c r="AC49" s="123"/>
      <c r="AD49" s="123"/>
      <c r="AE49" s="123"/>
      <c r="AF49" s="123"/>
      <c r="AG49" s="123"/>
      <c r="AH49" s="123"/>
      <c r="AI49" s="192"/>
      <c r="AJ49" s="17">
        <f t="shared" si="5"/>
        <v>0</v>
      </c>
      <c r="AK49" s="46">
        <f t="shared" si="6"/>
        <v>0</v>
      </c>
      <c r="AL49" s="46">
        <f t="shared" si="7"/>
        <v>0</v>
      </c>
    </row>
    <row r="50" spans="1:38" ht="24" customHeight="1">
      <c r="A50" s="17" t="str">
        <f>IF('様式 A-1'!$AL$1="","",'様式 A-1'!$AL$1)</f>
        <v/>
      </c>
      <c r="B50" s="44"/>
      <c r="C50" s="45" t="str">
        <f t="shared" ref="C50:C89" si="8">IF(J50="","",TRIM(J50&amp;"　"&amp;K50))</f>
        <v/>
      </c>
      <c r="D50" s="45" t="str">
        <f t="shared" ref="D50:D89" si="9">IF(J50="","",ASC(TRIM(L50&amp;" "&amp;M50)))</f>
        <v/>
      </c>
      <c r="E50" s="45" t="str">
        <f>IF(J50="","",IF('様式 A-1'!$D$7&lt;&gt;"",'様式 A-1'!$D$7,'様式 A-1'!$D$8))</f>
        <v/>
      </c>
      <c r="F50" s="45" t="str">
        <f>IF(J50="","",'様式 WA-1（集計作業用）'!$C$7)</f>
        <v/>
      </c>
      <c r="G50" s="17" t="str">
        <f>IF(J50="","",MID('様式 A-1'!$AG$7,1,FIND("ブ",'様式 A-1'!$AG$7)-1))</f>
        <v/>
      </c>
      <c r="H50" s="17"/>
      <c r="I50" s="44" t="s">
        <v>138</v>
      </c>
      <c r="J50" s="26"/>
      <c r="K50" s="27"/>
      <c r="L50" s="26"/>
      <c r="M50" s="27"/>
      <c r="N50" s="17" t="s">
        <v>38</v>
      </c>
      <c r="O50" s="44"/>
      <c r="P50" s="155"/>
      <c r="Q50" s="17"/>
      <c r="R50" s="17"/>
      <c r="S50" s="17"/>
      <c r="T50" s="22"/>
      <c r="U50" s="225"/>
      <c r="V50" s="17"/>
      <c r="W50" s="17"/>
      <c r="X50" s="16"/>
      <c r="Y50" s="17" t="str">
        <f>IF(X50="","",DATEDIF(X50,'様式 A-1'!$G$2,"Y"))</f>
        <v/>
      </c>
      <c r="Z50" s="17"/>
      <c r="AA50" s="225"/>
      <c r="AB50" s="123"/>
      <c r="AC50" s="123"/>
      <c r="AD50" s="123"/>
      <c r="AE50" s="123"/>
      <c r="AF50" s="123"/>
      <c r="AG50" s="123"/>
      <c r="AH50" s="123"/>
      <c r="AI50" s="192"/>
      <c r="AJ50" s="17">
        <f t="shared" si="5"/>
        <v>0</v>
      </c>
      <c r="AK50" s="46">
        <f t="shared" si="6"/>
        <v>0</v>
      </c>
      <c r="AL50" s="46">
        <f t="shared" ref="AL50:AL89" si="10">IF(AJ50&lt;=$AQ$154,0,AJ50-$AQ$154)</f>
        <v>0</v>
      </c>
    </row>
    <row r="51" spans="1:38" ht="24" customHeight="1">
      <c r="A51" s="17" t="str">
        <f>IF('様式 A-1'!$AL$1="","",'様式 A-1'!$AL$1)</f>
        <v/>
      </c>
      <c r="B51" s="44"/>
      <c r="C51" s="45" t="str">
        <f t="shared" si="8"/>
        <v/>
      </c>
      <c r="D51" s="45" t="str">
        <f t="shared" si="9"/>
        <v/>
      </c>
      <c r="E51" s="45" t="str">
        <f>IF(J51="","",IF('様式 A-1'!$D$7&lt;&gt;"",'様式 A-1'!$D$7,'様式 A-1'!$D$8))</f>
        <v/>
      </c>
      <c r="F51" s="45" t="str">
        <f>IF(J51="","",'様式 WA-1（集計作業用）'!$C$7)</f>
        <v/>
      </c>
      <c r="G51" s="17" t="str">
        <f>IF(J51="","",MID('様式 A-1'!$AG$7,1,FIND("ブ",'様式 A-1'!$AG$7)-1))</f>
        <v/>
      </c>
      <c r="H51" s="17"/>
      <c r="I51" s="44" t="s">
        <v>139</v>
      </c>
      <c r="J51" s="26"/>
      <c r="K51" s="27"/>
      <c r="L51" s="26"/>
      <c r="M51" s="27"/>
      <c r="N51" s="17" t="s">
        <v>38</v>
      </c>
      <c r="O51" s="44"/>
      <c r="P51" s="155"/>
      <c r="Q51" s="17"/>
      <c r="R51" s="17"/>
      <c r="S51" s="17"/>
      <c r="T51" s="22"/>
      <c r="U51" s="225"/>
      <c r="V51" s="17"/>
      <c r="W51" s="17"/>
      <c r="X51" s="16"/>
      <c r="Y51" s="17" t="str">
        <f>IF(X51="","",DATEDIF(X51,'様式 A-1'!$G$2,"Y"))</f>
        <v/>
      </c>
      <c r="Z51" s="17"/>
      <c r="AA51" s="225"/>
      <c r="AB51" s="123"/>
      <c r="AC51" s="123"/>
      <c r="AD51" s="123"/>
      <c r="AE51" s="123"/>
      <c r="AF51" s="123"/>
      <c r="AG51" s="123"/>
      <c r="AH51" s="123"/>
      <c r="AI51" s="192"/>
      <c r="AJ51" s="17">
        <f t="shared" si="5"/>
        <v>0</v>
      </c>
      <c r="AK51" s="46">
        <f t="shared" si="6"/>
        <v>0</v>
      </c>
      <c r="AL51" s="46">
        <f t="shared" si="10"/>
        <v>0</v>
      </c>
    </row>
    <row r="52" spans="1:38" ht="24" customHeight="1">
      <c r="A52" s="17" t="str">
        <f>IF('様式 A-1'!$AL$1="","",'様式 A-1'!$AL$1)</f>
        <v/>
      </c>
      <c r="B52" s="44"/>
      <c r="C52" s="45" t="str">
        <f t="shared" si="8"/>
        <v/>
      </c>
      <c r="D52" s="45" t="str">
        <f t="shared" si="9"/>
        <v/>
      </c>
      <c r="E52" s="45" t="str">
        <f>IF(J52="","",IF('様式 A-1'!$D$7&lt;&gt;"",'様式 A-1'!$D$7,'様式 A-1'!$D$8))</f>
        <v/>
      </c>
      <c r="F52" s="45" t="str">
        <f>IF(J52="","",'様式 WA-1（集計作業用）'!$C$7)</f>
        <v/>
      </c>
      <c r="G52" s="17" t="str">
        <f>IF(J52="","",MID('様式 A-1'!$AG$7,1,FIND("ブ",'様式 A-1'!$AG$7)-1))</f>
        <v/>
      </c>
      <c r="H52" s="17"/>
      <c r="I52" s="44" t="s">
        <v>140</v>
      </c>
      <c r="J52" s="26"/>
      <c r="K52" s="27"/>
      <c r="L52" s="26"/>
      <c r="M52" s="27"/>
      <c r="N52" s="17" t="s">
        <v>38</v>
      </c>
      <c r="O52" s="44"/>
      <c r="P52" s="155"/>
      <c r="Q52" s="17"/>
      <c r="R52" s="17"/>
      <c r="S52" s="17"/>
      <c r="T52" s="22"/>
      <c r="U52" s="225"/>
      <c r="V52" s="17"/>
      <c r="W52" s="17"/>
      <c r="X52" s="16"/>
      <c r="Y52" s="17" t="str">
        <f>IF(X52="","",DATEDIF(X52,'様式 A-1'!$G$2,"Y"))</f>
        <v/>
      </c>
      <c r="Z52" s="17"/>
      <c r="AA52" s="225"/>
      <c r="AB52" s="123"/>
      <c r="AC52" s="123"/>
      <c r="AD52" s="123"/>
      <c r="AE52" s="123"/>
      <c r="AF52" s="123"/>
      <c r="AG52" s="123"/>
      <c r="AH52" s="123"/>
      <c r="AI52" s="192"/>
      <c r="AJ52" s="17">
        <f t="shared" si="5"/>
        <v>0</v>
      </c>
      <c r="AK52" s="46">
        <f t="shared" si="6"/>
        <v>0</v>
      </c>
      <c r="AL52" s="46">
        <f t="shared" si="10"/>
        <v>0</v>
      </c>
    </row>
    <row r="53" spans="1:38" ht="24" customHeight="1">
      <c r="A53" s="17" t="str">
        <f>IF('様式 A-1'!$AL$1="","",'様式 A-1'!$AL$1)</f>
        <v/>
      </c>
      <c r="B53" s="44"/>
      <c r="C53" s="45" t="str">
        <f t="shared" si="8"/>
        <v/>
      </c>
      <c r="D53" s="45" t="str">
        <f t="shared" si="9"/>
        <v/>
      </c>
      <c r="E53" s="45" t="str">
        <f>IF(J53="","",IF('様式 A-1'!$D$7&lt;&gt;"",'様式 A-1'!$D$7,'様式 A-1'!$D$8))</f>
        <v/>
      </c>
      <c r="F53" s="45" t="str">
        <f>IF(J53="","",'様式 WA-1（集計作業用）'!$C$7)</f>
        <v/>
      </c>
      <c r="G53" s="17" t="str">
        <f>IF(J53="","",MID('様式 A-1'!$AG$7,1,FIND("ブ",'様式 A-1'!$AG$7)-1))</f>
        <v/>
      </c>
      <c r="H53" s="17"/>
      <c r="I53" s="44" t="s">
        <v>141</v>
      </c>
      <c r="J53" s="26"/>
      <c r="K53" s="27"/>
      <c r="L53" s="26"/>
      <c r="M53" s="27"/>
      <c r="N53" s="17" t="s">
        <v>38</v>
      </c>
      <c r="O53" s="44"/>
      <c r="P53" s="155"/>
      <c r="Q53" s="17"/>
      <c r="R53" s="17"/>
      <c r="S53" s="17"/>
      <c r="T53" s="22"/>
      <c r="U53" s="225"/>
      <c r="V53" s="17"/>
      <c r="W53" s="17"/>
      <c r="X53" s="16"/>
      <c r="Y53" s="17" t="str">
        <f>IF(X53="","",DATEDIF(X53,'様式 A-1'!$G$2,"Y"))</f>
        <v/>
      </c>
      <c r="Z53" s="17"/>
      <c r="AA53" s="225"/>
      <c r="AB53" s="123"/>
      <c r="AC53" s="123"/>
      <c r="AD53" s="123"/>
      <c r="AE53" s="123"/>
      <c r="AF53" s="123"/>
      <c r="AG53" s="123"/>
      <c r="AH53" s="123"/>
      <c r="AI53" s="192"/>
      <c r="AJ53" s="17">
        <f t="shared" si="5"/>
        <v>0</v>
      </c>
      <c r="AK53" s="46">
        <f t="shared" si="6"/>
        <v>0</v>
      </c>
      <c r="AL53" s="46">
        <f t="shared" si="10"/>
        <v>0</v>
      </c>
    </row>
    <row r="54" spans="1:38" ht="24" customHeight="1">
      <c r="A54" s="17" t="str">
        <f>IF('様式 A-1'!$AL$1="","",'様式 A-1'!$AL$1)</f>
        <v/>
      </c>
      <c r="B54" s="44"/>
      <c r="C54" s="45" t="str">
        <f t="shared" si="8"/>
        <v/>
      </c>
      <c r="D54" s="45" t="str">
        <f t="shared" si="9"/>
        <v/>
      </c>
      <c r="E54" s="45" t="str">
        <f>IF(J54="","",IF('様式 A-1'!$D$7&lt;&gt;"",'様式 A-1'!$D$7,'様式 A-1'!$D$8))</f>
        <v/>
      </c>
      <c r="F54" s="45" t="str">
        <f>IF(J54="","",'様式 WA-1（集計作業用）'!$C$7)</f>
        <v/>
      </c>
      <c r="G54" s="17" t="str">
        <f>IF(J54="","",MID('様式 A-1'!$AG$7,1,FIND("ブ",'様式 A-1'!$AG$7)-1))</f>
        <v/>
      </c>
      <c r="H54" s="17"/>
      <c r="I54" s="44" t="s">
        <v>142</v>
      </c>
      <c r="J54" s="26"/>
      <c r="K54" s="27"/>
      <c r="L54" s="26"/>
      <c r="M54" s="27"/>
      <c r="N54" s="17" t="s">
        <v>38</v>
      </c>
      <c r="O54" s="44"/>
      <c r="P54" s="155"/>
      <c r="Q54" s="17"/>
      <c r="R54" s="17"/>
      <c r="S54" s="17"/>
      <c r="T54" s="22"/>
      <c r="U54" s="225"/>
      <c r="V54" s="17"/>
      <c r="W54" s="17"/>
      <c r="X54" s="16"/>
      <c r="Y54" s="17" t="str">
        <f>IF(X54="","",DATEDIF(X54,'様式 A-1'!$G$2,"Y"))</f>
        <v/>
      </c>
      <c r="Z54" s="17"/>
      <c r="AA54" s="225"/>
      <c r="AB54" s="123"/>
      <c r="AC54" s="123"/>
      <c r="AD54" s="123"/>
      <c r="AE54" s="123"/>
      <c r="AF54" s="123"/>
      <c r="AG54" s="123"/>
      <c r="AH54" s="123"/>
      <c r="AI54" s="192"/>
      <c r="AJ54" s="17">
        <f t="shared" si="5"/>
        <v>0</v>
      </c>
      <c r="AK54" s="46">
        <f t="shared" si="6"/>
        <v>0</v>
      </c>
      <c r="AL54" s="46">
        <f t="shared" si="10"/>
        <v>0</v>
      </c>
    </row>
    <row r="55" spans="1:38" ht="24" customHeight="1">
      <c r="A55" s="17" t="str">
        <f>IF('様式 A-1'!$AL$1="","",'様式 A-1'!$AL$1)</f>
        <v/>
      </c>
      <c r="B55" s="44"/>
      <c r="C55" s="45" t="str">
        <f t="shared" si="8"/>
        <v/>
      </c>
      <c r="D55" s="45" t="str">
        <f t="shared" si="9"/>
        <v/>
      </c>
      <c r="E55" s="45" t="str">
        <f>IF(J55="","",IF('様式 A-1'!$D$7&lt;&gt;"",'様式 A-1'!$D$7,'様式 A-1'!$D$8))</f>
        <v/>
      </c>
      <c r="F55" s="45" t="str">
        <f>IF(J55="","",'様式 WA-1（集計作業用）'!$C$7)</f>
        <v/>
      </c>
      <c r="G55" s="17" t="str">
        <f>IF(J55="","",MID('様式 A-1'!$AG$7,1,FIND("ブ",'様式 A-1'!$AG$7)-1))</f>
        <v/>
      </c>
      <c r="H55" s="17"/>
      <c r="I55" s="44" t="s">
        <v>143</v>
      </c>
      <c r="J55" s="26"/>
      <c r="K55" s="27"/>
      <c r="L55" s="26"/>
      <c r="M55" s="27"/>
      <c r="N55" s="17" t="s">
        <v>38</v>
      </c>
      <c r="O55" s="44"/>
      <c r="P55" s="155"/>
      <c r="Q55" s="17"/>
      <c r="R55" s="17"/>
      <c r="S55" s="17"/>
      <c r="T55" s="22"/>
      <c r="U55" s="225"/>
      <c r="V55" s="17"/>
      <c r="W55" s="17"/>
      <c r="X55" s="16"/>
      <c r="Y55" s="17" t="str">
        <f>IF(X55="","",DATEDIF(X55,'様式 A-1'!$G$2,"Y"))</f>
        <v/>
      </c>
      <c r="Z55" s="17"/>
      <c r="AA55" s="225"/>
      <c r="AB55" s="123"/>
      <c r="AC55" s="123"/>
      <c r="AD55" s="123"/>
      <c r="AE55" s="123"/>
      <c r="AF55" s="123"/>
      <c r="AG55" s="123"/>
      <c r="AH55" s="123"/>
      <c r="AI55" s="192"/>
      <c r="AJ55" s="17">
        <f t="shared" si="5"/>
        <v>0</v>
      </c>
      <c r="AK55" s="46">
        <f t="shared" si="6"/>
        <v>0</v>
      </c>
      <c r="AL55" s="46">
        <f t="shared" si="10"/>
        <v>0</v>
      </c>
    </row>
    <row r="56" spans="1:38" ht="24" customHeight="1">
      <c r="A56" s="17" t="str">
        <f>IF('様式 A-1'!$AL$1="","",'様式 A-1'!$AL$1)</f>
        <v/>
      </c>
      <c r="B56" s="44"/>
      <c r="C56" s="45" t="str">
        <f t="shared" si="8"/>
        <v/>
      </c>
      <c r="D56" s="45" t="str">
        <f t="shared" si="9"/>
        <v/>
      </c>
      <c r="E56" s="45" t="str">
        <f>IF(J56="","",IF('様式 A-1'!$D$7&lt;&gt;"",'様式 A-1'!$D$7,'様式 A-1'!$D$8))</f>
        <v/>
      </c>
      <c r="F56" s="45" t="str">
        <f>IF(J56="","",'様式 WA-1（集計作業用）'!$C$7)</f>
        <v/>
      </c>
      <c r="G56" s="17" t="str">
        <f>IF(J56="","",MID('様式 A-1'!$AG$7,1,FIND("ブ",'様式 A-1'!$AG$7)-1))</f>
        <v/>
      </c>
      <c r="H56" s="17"/>
      <c r="I56" s="44" t="s">
        <v>144</v>
      </c>
      <c r="J56" s="26"/>
      <c r="K56" s="27"/>
      <c r="L56" s="26"/>
      <c r="M56" s="27"/>
      <c r="N56" s="17" t="s">
        <v>38</v>
      </c>
      <c r="O56" s="44"/>
      <c r="P56" s="155"/>
      <c r="Q56" s="17"/>
      <c r="R56" s="17"/>
      <c r="S56" s="17"/>
      <c r="T56" s="22"/>
      <c r="U56" s="225"/>
      <c r="V56" s="17"/>
      <c r="W56" s="17"/>
      <c r="X56" s="16"/>
      <c r="Y56" s="17" t="str">
        <f>IF(X56="","",DATEDIF(X56,'様式 A-1'!$G$2,"Y"))</f>
        <v/>
      </c>
      <c r="Z56" s="17"/>
      <c r="AA56" s="225"/>
      <c r="AB56" s="123"/>
      <c r="AC56" s="123"/>
      <c r="AD56" s="123"/>
      <c r="AE56" s="123"/>
      <c r="AF56" s="123"/>
      <c r="AG56" s="123"/>
      <c r="AH56" s="123"/>
      <c r="AI56" s="192"/>
      <c r="AJ56" s="17">
        <f t="shared" si="5"/>
        <v>0</v>
      </c>
      <c r="AK56" s="46">
        <f t="shared" si="6"/>
        <v>0</v>
      </c>
      <c r="AL56" s="46">
        <f t="shared" si="10"/>
        <v>0</v>
      </c>
    </row>
    <row r="57" spans="1:38" ht="24" customHeight="1">
      <c r="A57" s="17" t="str">
        <f>IF('様式 A-1'!$AL$1="","",'様式 A-1'!$AL$1)</f>
        <v/>
      </c>
      <c r="B57" s="44"/>
      <c r="C57" s="45" t="str">
        <f t="shared" si="8"/>
        <v/>
      </c>
      <c r="D57" s="45" t="str">
        <f t="shared" si="9"/>
        <v/>
      </c>
      <c r="E57" s="45" t="str">
        <f>IF(J57="","",IF('様式 A-1'!$D$7&lt;&gt;"",'様式 A-1'!$D$7,'様式 A-1'!$D$8))</f>
        <v/>
      </c>
      <c r="F57" s="45" t="str">
        <f>IF(J57="","",'様式 WA-1（集計作業用）'!$C$7)</f>
        <v/>
      </c>
      <c r="G57" s="17" t="str">
        <f>IF(J57="","",MID('様式 A-1'!$AG$7,1,FIND("ブ",'様式 A-1'!$AG$7)-1))</f>
        <v/>
      </c>
      <c r="H57" s="17"/>
      <c r="I57" s="44" t="s">
        <v>145</v>
      </c>
      <c r="J57" s="26"/>
      <c r="K57" s="27"/>
      <c r="L57" s="26"/>
      <c r="M57" s="27"/>
      <c r="N57" s="17" t="s">
        <v>38</v>
      </c>
      <c r="O57" s="44"/>
      <c r="P57" s="155"/>
      <c r="Q57" s="17"/>
      <c r="R57" s="17"/>
      <c r="S57" s="17"/>
      <c r="T57" s="22"/>
      <c r="U57" s="225"/>
      <c r="V57" s="17"/>
      <c r="W57" s="17"/>
      <c r="X57" s="16"/>
      <c r="Y57" s="17" t="str">
        <f>IF(X57="","",DATEDIF(X57,'様式 A-1'!$G$2,"Y"))</f>
        <v/>
      </c>
      <c r="Z57" s="17"/>
      <c r="AA57" s="225"/>
      <c r="AB57" s="123"/>
      <c r="AC57" s="123"/>
      <c r="AD57" s="123"/>
      <c r="AE57" s="123"/>
      <c r="AF57" s="123"/>
      <c r="AG57" s="123"/>
      <c r="AH57" s="123"/>
      <c r="AI57" s="192"/>
      <c r="AJ57" s="17">
        <f t="shared" si="5"/>
        <v>0</v>
      </c>
      <c r="AK57" s="46">
        <f t="shared" si="6"/>
        <v>0</v>
      </c>
      <c r="AL57" s="46">
        <f t="shared" si="10"/>
        <v>0</v>
      </c>
    </row>
    <row r="58" spans="1:38" ht="24" customHeight="1">
      <c r="A58" s="17" t="str">
        <f>IF('様式 A-1'!$AL$1="","",'様式 A-1'!$AL$1)</f>
        <v/>
      </c>
      <c r="B58" s="44"/>
      <c r="C58" s="45" t="str">
        <f t="shared" si="8"/>
        <v/>
      </c>
      <c r="D58" s="45" t="str">
        <f t="shared" si="9"/>
        <v/>
      </c>
      <c r="E58" s="45" t="str">
        <f>IF(J58="","",IF('様式 A-1'!$D$7&lt;&gt;"",'様式 A-1'!$D$7,'様式 A-1'!$D$8))</f>
        <v/>
      </c>
      <c r="F58" s="45" t="str">
        <f>IF(J58="","",'様式 WA-1（集計作業用）'!$C$7)</f>
        <v/>
      </c>
      <c r="G58" s="17" t="str">
        <f>IF(J58="","",MID('様式 A-1'!$AG$7,1,FIND("ブ",'様式 A-1'!$AG$7)-1))</f>
        <v/>
      </c>
      <c r="H58" s="17"/>
      <c r="I58" s="44" t="s">
        <v>146</v>
      </c>
      <c r="J58" s="26"/>
      <c r="K58" s="27"/>
      <c r="L58" s="26"/>
      <c r="M58" s="27"/>
      <c r="N58" s="17" t="s">
        <v>38</v>
      </c>
      <c r="O58" s="44"/>
      <c r="P58" s="155"/>
      <c r="Q58" s="17"/>
      <c r="R58" s="17"/>
      <c r="S58" s="17"/>
      <c r="T58" s="22"/>
      <c r="U58" s="225"/>
      <c r="V58" s="17"/>
      <c r="W58" s="17"/>
      <c r="X58" s="16"/>
      <c r="Y58" s="17" t="str">
        <f>IF(X58="","",DATEDIF(X58,'様式 A-1'!$G$2,"Y"))</f>
        <v/>
      </c>
      <c r="Z58" s="17"/>
      <c r="AA58" s="225"/>
      <c r="AB58" s="123"/>
      <c r="AC58" s="123"/>
      <c r="AD58" s="123"/>
      <c r="AE58" s="123"/>
      <c r="AF58" s="123"/>
      <c r="AG58" s="123"/>
      <c r="AH58" s="123"/>
      <c r="AI58" s="192"/>
      <c r="AJ58" s="17">
        <f t="shared" si="5"/>
        <v>0</v>
      </c>
      <c r="AK58" s="46">
        <f t="shared" si="6"/>
        <v>0</v>
      </c>
      <c r="AL58" s="46">
        <f t="shared" si="10"/>
        <v>0</v>
      </c>
    </row>
    <row r="59" spans="1:38" ht="24" customHeight="1">
      <c r="A59" s="17" t="str">
        <f>IF('様式 A-1'!$AL$1="","",'様式 A-1'!$AL$1)</f>
        <v/>
      </c>
      <c r="B59" s="44"/>
      <c r="C59" s="45" t="str">
        <f t="shared" si="8"/>
        <v/>
      </c>
      <c r="D59" s="45" t="str">
        <f t="shared" si="9"/>
        <v/>
      </c>
      <c r="E59" s="45" t="str">
        <f>IF(J59="","",IF('様式 A-1'!$D$7&lt;&gt;"",'様式 A-1'!$D$7,'様式 A-1'!$D$8))</f>
        <v/>
      </c>
      <c r="F59" s="45" t="str">
        <f>IF(J59="","",'様式 WA-1（集計作業用）'!$C$7)</f>
        <v/>
      </c>
      <c r="G59" s="17" t="str">
        <f>IF(J59="","",MID('様式 A-1'!$AG$7,1,FIND("ブ",'様式 A-1'!$AG$7)-1))</f>
        <v/>
      </c>
      <c r="H59" s="17"/>
      <c r="I59" s="44" t="s">
        <v>147</v>
      </c>
      <c r="J59" s="26"/>
      <c r="K59" s="27"/>
      <c r="L59" s="26"/>
      <c r="M59" s="27"/>
      <c r="N59" s="17" t="s">
        <v>38</v>
      </c>
      <c r="O59" s="44"/>
      <c r="P59" s="155"/>
      <c r="Q59" s="17"/>
      <c r="R59" s="17"/>
      <c r="S59" s="17"/>
      <c r="T59" s="22"/>
      <c r="U59" s="225"/>
      <c r="V59" s="17"/>
      <c r="W59" s="17"/>
      <c r="X59" s="16"/>
      <c r="Y59" s="17" t="str">
        <f>IF(X59="","",DATEDIF(X59,'様式 A-1'!$G$2,"Y"))</f>
        <v/>
      </c>
      <c r="Z59" s="17"/>
      <c r="AA59" s="225"/>
      <c r="AB59" s="123"/>
      <c r="AC59" s="123"/>
      <c r="AD59" s="123"/>
      <c r="AE59" s="123"/>
      <c r="AF59" s="123"/>
      <c r="AG59" s="123"/>
      <c r="AH59" s="123"/>
      <c r="AI59" s="192"/>
      <c r="AJ59" s="17">
        <f t="shared" si="5"/>
        <v>0</v>
      </c>
      <c r="AK59" s="46">
        <f t="shared" si="6"/>
        <v>0</v>
      </c>
      <c r="AL59" s="46">
        <f t="shared" si="10"/>
        <v>0</v>
      </c>
    </row>
    <row r="60" spans="1:38" ht="24" customHeight="1">
      <c r="A60" s="17" t="str">
        <f>IF('様式 A-1'!$AL$1="","",'様式 A-1'!$AL$1)</f>
        <v/>
      </c>
      <c r="B60" s="44"/>
      <c r="C60" s="45" t="str">
        <f t="shared" si="8"/>
        <v/>
      </c>
      <c r="D60" s="45" t="str">
        <f t="shared" si="9"/>
        <v/>
      </c>
      <c r="E60" s="45" t="str">
        <f>IF(J60="","",IF('様式 A-1'!$D$7&lt;&gt;"",'様式 A-1'!$D$7,'様式 A-1'!$D$8))</f>
        <v/>
      </c>
      <c r="F60" s="45" t="str">
        <f>IF(J60="","",'様式 WA-1（集計作業用）'!$C$7)</f>
        <v/>
      </c>
      <c r="G60" s="17" t="str">
        <f>IF(J60="","",MID('様式 A-1'!$AG$7,1,FIND("ブ",'様式 A-1'!$AG$7)-1))</f>
        <v/>
      </c>
      <c r="H60" s="17"/>
      <c r="I60" s="44" t="s">
        <v>148</v>
      </c>
      <c r="J60" s="26"/>
      <c r="K60" s="27"/>
      <c r="L60" s="26"/>
      <c r="M60" s="27"/>
      <c r="N60" s="17" t="s">
        <v>38</v>
      </c>
      <c r="O60" s="44"/>
      <c r="P60" s="155"/>
      <c r="Q60" s="17"/>
      <c r="R60" s="17"/>
      <c r="S60" s="17"/>
      <c r="T60" s="22"/>
      <c r="U60" s="225"/>
      <c r="V60" s="17"/>
      <c r="W60" s="17"/>
      <c r="X60" s="16"/>
      <c r="Y60" s="17" t="str">
        <f>IF(X60="","",DATEDIF(X60,'様式 A-1'!$G$2,"Y"))</f>
        <v/>
      </c>
      <c r="Z60" s="17"/>
      <c r="AA60" s="225"/>
      <c r="AB60" s="123"/>
      <c r="AC60" s="123"/>
      <c r="AD60" s="123"/>
      <c r="AE60" s="123"/>
      <c r="AF60" s="123"/>
      <c r="AG60" s="123"/>
      <c r="AH60" s="123"/>
      <c r="AI60" s="192"/>
      <c r="AJ60" s="17">
        <f t="shared" si="5"/>
        <v>0</v>
      </c>
      <c r="AK60" s="46">
        <f t="shared" si="6"/>
        <v>0</v>
      </c>
      <c r="AL60" s="46">
        <f t="shared" si="10"/>
        <v>0</v>
      </c>
    </row>
    <row r="61" spans="1:38" ht="24" customHeight="1">
      <c r="A61" s="17" t="str">
        <f>IF('様式 A-1'!$AL$1="","",'様式 A-1'!$AL$1)</f>
        <v/>
      </c>
      <c r="B61" s="44"/>
      <c r="C61" s="45" t="str">
        <f t="shared" si="8"/>
        <v/>
      </c>
      <c r="D61" s="45" t="str">
        <f t="shared" si="9"/>
        <v/>
      </c>
      <c r="E61" s="45" t="str">
        <f>IF(J61="","",IF('様式 A-1'!$D$7&lt;&gt;"",'様式 A-1'!$D$7,'様式 A-1'!$D$8))</f>
        <v/>
      </c>
      <c r="F61" s="45" t="str">
        <f>IF(J61="","",'様式 WA-1（集計作業用）'!$C$7)</f>
        <v/>
      </c>
      <c r="G61" s="17" t="str">
        <f>IF(J61="","",MID('様式 A-1'!$AG$7,1,FIND("ブ",'様式 A-1'!$AG$7)-1))</f>
        <v/>
      </c>
      <c r="H61" s="17"/>
      <c r="I61" s="44" t="s">
        <v>149</v>
      </c>
      <c r="J61" s="26"/>
      <c r="K61" s="27"/>
      <c r="L61" s="26"/>
      <c r="M61" s="27"/>
      <c r="N61" s="17" t="s">
        <v>38</v>
      </c>
      <c r="O61" s="44"/>
      <c r="P61" s="155"/>
      <c r="Q61" s="17"/>
      <c r="R61" s="17"/>
      <c r="S61" s="17"/>
      <c r="T61" s="22"/>
      <c r="U61" s="225"/>
      <c r="V61" s="17"/>
      <c r="W61" s="17"/>
      <c r="X61" s="16"/>
      <c r="Y61" s="17" t="str">
        <f>IF(X61="","",DATEDIF(X61,'様式 A-1'!$G$2,"Y"))</f>
        <v/>
      </c>
      <c r="Z61" s="17"/>
      <c r="AA61" s="225"/>
      <c r="AB61" s="123"/>
      <c r="AC61" s="123"/>
      <c r="AD61" s="123"/>
      <c r="AE61" s="123"/>
      <c r="AF61" s="123"/>
      <c r="AG61" s="123"/>
      <c r="AH61" s="123"/>
      <c r="AI61" s="192"/>
      <c r="AJ61" s="17">
        <f t="shared" si="5"/>
        <v>0</v>
      </c>
      <c r="AK61" s="46">
        <f t="shared" si="6"/>
        <v>0</v>
      </c>
      <c r="AL61" s="46">
        <f t="shared" si="10"/>
        <v>0</v>
      </c>
    </row>
    <row r="62" spans="1:38" ht="24" customHeight="1">
      <c r="A62" s="17" t="str">
        <f>IF('様式 A-1'!$AL$1="","",'様式 A-1'!$AL$1)</f>
        <v/>
      </c>
      <c r="B62" s="44"/>
      <c r="C62" s="45" t="str">
        <f t="shared" si="8"/>
        <v/>
      </c>
      <c r="D62" s="45" t="str">
        <f t="shared" si="9"/>
        <v/>
      </c>
      <c r="E62" s="45" t="str">
        <f>IF(J62="","",IF('様式 A-1'!$D$7&lt;&gt;"",'様式 A-1'!$D$7,'様式 A-1'!$D$8))</f>
        <v/>
      </c>
      <c r="F62" s="45" t="str">
        <f>IF(J62="","",'様式 WA-1（集計作業用）'!$C$7)</f>
        <v/>
      </c>
      <c r="G62" s="17" t="str">
        <f>IF(J62="","",MID('様式 A-1'!$AG$7,1,FIND("ブ",'様式 A-1'!$AG$7)-1))</f>
        <v/>
      </c>
      <c r="H62" s="17"/>
      <c r="I62" s="44" t="s">
        <v>150</v>
      </c>
      <c r="J62" s="26"/>
      <c r="K62" s="27"/>
      <c r="L62" s="26"/>
      <c r="M62" s="27"/>
      <c r="N62" s="17" t="s">
        <v>38</v>
      </c>
      <c r="O62" s="44"/>
      <c r="P62" s="155"/>
      <c r="Q62" s="17"/>
      <c r="R62" s="17"/>
      <c r="S62" s="17"/>
      <c r="T62" s="22"/>
      <c r="U62" s="225"/>
      <c r="V62" s="17"/>
      <c r="W62" s="17"/>
      <c r="X62" s="16"/>
      <c r="Y62" s="17" t="str">
        <f>IF(X62="","",DATEDIF(X62,'様式 A-1'!$G$2,"Y"))</f>
        <v/>
      </c>
      <c r="Z62" s="17"/>
      <c r="AA62" s="225"/>
      <c r="AB62" s="123"/>
      <c r="AC62" s="123"/>
      <c r="AD62" s="123"/>
      <c r="AE62" s="123"/>
      <c r="AF62" s="123"/>
      <c r="AG62" s="123"/>
      <c r="AH62" s="123"/>
      <c r="AI62" s="192"/>
      <c r="AJ62" s="17">
        <f t="shared" si="5"/>
        <v>0</v>
      </c>
      <c r="AK62" s="46">
        <f t="shared" si="6"/>
        <v>0</v>
      </c>
      <c r="AL62" s="46">
        <f t="shared" si="10"/>
        <v>0</v>
      </c>
    </row>
    <row r="63" spans="1:38" ht="24" customHeight="1">
      <c r="A63" s="17" t="str">
        <f>IF('様式 A-1'!$AL$1="","",'様式 A-1'!$AL$1)</f>
        <v/>
      </c>
      <c r="B63" s="44"/>
      <c r="C63" s="45" t="str">
        <f t="shared" si="8"/>
        <v/>
      </c>
      <c r="D63" s="45" t="str">
        <f t="shared" si="9"/>
        <v/>
      </c>
      <c r="E63" s="45" t="str">
        <f>IF(J63="","",IF('様式 A-1'!$D$7&lt;&gt;"",'様式 A-1'!$D$7,'様式 A-1'!$D$8))</f>
        <v/>
      </c>
      <c r="F63" s="45" t="str">
        <f>IF(J63="","",'様式 WA-1（集計作業用）'!$C$7)</f>
        <v/>
      </c>
      <c r="G63" s="17" t="str">
        <f>IF(J63="","",MID('様式 A-1'!$AG$7,1,FIND("ブ",'様式 A-1'!$AG$7)-1))</f>
        <v/>
      </c>
      <c r="H63" s="17"/>
      <c r="I63" s="44" t="s">
        <v>151</v>
      </c>
      <c r="J63" s="26"/>
      <c r="K63" s="27"/>
      <c r="L63" s="26"/>
      <c r="M63" s="27"/>
      <c r="N63" s="17" t="s">
        <v>38</v>
      </c>
      <c r="O63" s="44"/>
      <c r="P63" s="155"/>
      <c r="Q63" s="17"/>
      <c r="R63" s="17"/>
      <c r="S63" s="17"/>
      <c r="T63" s="22"/>
      <c r="U63" s="225"/>
      <c r="V63" s="17"/>
      <c r="W63" s="17"/>
      <c r="X63" s="16"/>
      <c r="Y63" s="17" t="str">
        <f>IF(X63="","",DATEDIF(X63,'様式 A-1'!$G$2,"Y"))</f>
        <v/>
      </c>
      <c r="Z63" s="17"/>
      <c r="AA63" s="225"/>
      <c r="AB63" s="123"/>
      <c r="AC63" s="123"/>
      <c r="AD63" s="123"/>
      <c r="AE63" s="123"/>
      <c r="AF63" s="123"/>
      <c r="AG63" s="123"/>
      <c r="AH63" s="123"/>
      <c r="AI63" s="192"/>
      <c r="AJ63" s="17">
        <f t="shared" si="5"/>
        <v>0</v>
      </c>
      <c r="AK63" s="46">
        <f t="shared" si="6"/>
        <v>0</v>
      </c>
      <c r="AL63" s="46">
        <f t="shared" si="10"/>
        <v>0</v>
      </c>
    </row>
    <row r="64" spans="1:38" ht="24" customHeight="1">
      <c r="A64" s="17" t="str">
        <f>IF('様式 A-1'!$AL$1="","",'様式 A-1'!$AL$1)</f>
        <v/>
      </c>
      <c r="B64" s="44"/>
      <c r="C64" s="45" t="str">
        <f t="shared" si="8"/>
        <v/>
      </c>
      <c r="D64" s="45" t="str">
        <f t="shared" si="9"/>
        <v/>
      </c>
      <c r="E64" s="45" t="str">
        <f>IF(J64="","",IF('様式 A-1'!$D$7&lt;&gt;"",'様式 A-1'!$D$7,'様式 A-1'!$D$8))</f>
        <v/>
      </c>
      <c r="F64" s="45" t="str">
        <f>IF(J64="","",'様式 WA-1（集計作業用）'!$C$7)</f>
        <v/>
      </c>
      <c r="G64" s="17" t="str">
        <f>IF(J64="","",MID('様式 A-1'!$AG$7,1,FIND("ブ",'様式 A-1'!$AG$7)-1))</f>
        <v/>
      </c>
      <c r="H64" s="17"/>
      <c r="I64" s="44" t="s">
        <v>152</v>
      </c>
      <c r="J64" s="26"/>
      <c r="K64" s="27"/>
      <c r="L64" s="26"/>
      <c r="M64" s="27"/>
      <c r="N64" s="17" t="s">
        <v>38</v>
      </c>
      <c r="O64" s="44"/>
      <c r="P64" s="155"/>
      <c r="Q64" s="17"/>
      <c r="R64" s="17"/>
      <c r="S64" s="17"/>
      <c r="T64" s="22"/>
      <c r="U64" s="225"/>
      <c r="V64" s="17"/>
      <c r="W64" s="17"/>
      <c r="X64" s="16"/>
      <c r="Y64" s="17" t="str">
        <f>IF(X64="","",DATEDIF(X64,'様式 A-1'!$G$2,"Y"))</f>
        <v/>
      </c>
      <c r="Z64" s="17"/>
      <c r="AA64" s="225"/>
      <c r="AB64" s="123"/>
      <c r="AC64" s="123"/>
      <c r="AD64" s="123"/>
      <c r="AE64" s="123"/>
      <c r="AF64" s="123"/>
      <c r="AG64" s="123"/>
      <c r="AH64" s="123"/>
      <c r="AI64" s="192"/>
      <c r="AJ64" s="17">
        <f t="shared" si="5"/>
        <v>0</v>
      </c>
      <c r="AK64" s="46">
        <f t="shared" si="6"/>
        <v>0</v>
      </c>
      <c r="AL64" s="46">
        <f t="shared" si="10"/>
        <v>0</v>
      </c>
    </row>
    <row r="65" spans="1:38" ht="24" customHeight="1">
      <c r="A65" s="17" t="str">
        <f>IF('様式 A-1'!$AL$1="","",'様式 A-1'!$AL$1)</f>
        <v/>
      </c>
      <c r="B65" s="44"/>
      <c r="C65" s="45" t="str">
        <f t="shared" si="8"/>
        <v/>
      </c>
      <c r="D65" s="45" t="str">
        <f t="shared" si="9"/>
        <v/>
      </c>
      <c r="E65" s="45" t="str">
        <f>IF(J65="","",IF('様式 A-1'!$D$7&lt;&gt;"",'様式 A-1'!$D$7,'様式 A-1'!$D$8))</f>
        <v/>
      </c>
      <c r="F65" s="45" t="str">
        <f>IF(J65="","",'様式 WA-1（集計作業用）'!$C$7)</f>
        <v/>
      </c>
      <c r="G65" s="17" t="str">
        <f>IF(J65="","",MID('様式 A-1'!$AG$7,1,FIND("ブ",'様式 A-1'!$AG$7)-1))</f>
        <v/>
      </c>
      <c r="H65" s="17"/>
      <c r="I65" s="44" t="s">
        <v>153</v>
      </c>
      <c r="J65" s="26"/>
      <c r="K65" s="27"/>
      <c r="L65" s="26"/>
      <c r="M65" s="27"/>
      <c r="N65" s="17" t="s">
        <v>38</v>
      </c>
      <c r="O65" s="44"/>
      <c r="P65" s="155"/>
      <c r="Q65" s="17"/>
      <c r="R65" s="17"/>
      <c r="S65" s="17"/>
      <c r="T65" s="22"/>
      <c r="U65" s="225"/>
      <c r="V65" s="17"/>
      <c r="W65" s="17"/>
      <c r="X65" s="16"/>
      <c r="Y65" s="17" t="str">
        <f>IF(X65="","",DATEDIF(X65,'様式 A-1'!$G$2,"Y"))</f>
        <v/>
      </c>
      <c r="Z65" s="17"/>
      <c r="AA65" s="225"/>
      <c r="AB65" s="123"/>
      <c r="AC65" s="123"/>
      <c r="AD65" s="123"/>
      <c r="AE65" s="123"/>
      <c r="AF65" s="123"/>
      <c r="AG65" s="123"/>
      <c r="AH65" s="123"/>
      <c r="AI65" s="192"/>
      <c r="AJ65" s="17">
        <f t="shared" si="5"/>
        <v>0</v>
      </c>
      <c r="AK65" s="46">
        <f t="shared" si="6"/>
        <v>0</v>
      </c>
      <c r="AL65" s="46">
        <f t="shared" si="10"/>
        <v>0</v>
      </c>
    </row>
    <row r="66" spans="1:38" ht="24" customHeight="1">
      <c r="A66" s="17" t="str">
        <f>IF('様式 A-1'!$AL$1="","",'様式 A-1'!$AL$1)</f>
        <v/>
      </c>
      <c r="B66" s="44"/>
      <c r="C66" s="45" t="str">
        <f t="shared" si="8"/>
        <v/>
      </c>
      <c r="D66" s="45" t="str">
        <f t="shared" si="9"/>
        <v/>
      </c>
      <c r="E66" s="45" t="str">
        <f>IF(J66="","",IF('様式 A-1'!$D$7&lt;&gt;"",'様式 A-1'!$D$7,'様式 A-1'!$D$8))</f>
        <v/>
      </c>
      <c r="F66" s="45" t="str">
        <f>IF(J66="","",'様式 WA-1（集計作業用）'!$C$7)</f>
        <v/>
      </c>
      <c r="G66" s="17" t="str">
        <f>IF(J66="","",MID('様式 A-1'!$AG$7,1,FIND("ブ",'様式 A-1'!$AG$7)-1))</f>
        <v/>
      </c>
      <c r="H66" s="17"/>
      <c r="I66" s="44" t="s">
        <v>154</v>
      </c>
      <c r="J66" s="26"/>
      <c r="K66" s="27"/>
      <c r="L66" s="26"/>
      <c r="M66" s="27"/>
      <c r="N66" s="17" t="s">
        <v>38</v>
      </c>
      <c r="O66" s="44"/>
      <c r="P66" s="155"/>
      <c r="Q66" s="17"/>
      <c r="R66" s="17"/>
      <c r="S66" s="17"/>
      <c r="T66" s="22"/>
      <c r="U66" s="225"/>
      <c r="V66" s="17"/>
      <c r="W66" s="17"/>
      <c r="X66" s="16"/>
      <c r="Y66" s="17" t="str">
        <f>IF(X66="","",DATEDIF(X66,'様式 A-1'!$G$2,"Y"))</f>
        <v/>
      </c>
      <c r="Z66" s="17"/>
      <c r="AA66" s="225"/>
      <c r="AB66" s="123"/>
      <c r="AC66" s="123"/>
      <c r="AD66" s="123"/>
      <c r="AE66" s="123"/>
      <c r="AF66" s="123"/>
      <c r="AG66" s="123"/>
      <c r="AH66" s="123"/>
      <c r="AI66" s="192"/>
      <c r="AJ66" s="17">
        <f t="shared" si="5"/>
        <v>0</v>
      </c>
      <c r="AK66" s="46">
        <f t="shared" si="6"/>
        <v>0</v>
      </c>
      <c r="AL66" s="46">
        <f t="shared" si="10"/>
        <v>0</v>
      </c>
    </row>
    <row r="67" spans="1:38" ht="24" customHeight="1">
      <c r="A67" s="17" t="str">
        <f>IF('様式 A-1'!$AL$1="","",'様式 A-1'!$AL$1)</f>
        <v/>
      </c>
      <c r="B67" s="44"/>
      <c r="C67" s="45" t="str">
        <f t="shared" si="8"/>
        <v/>
      </c>
      <c r="D67" s="45" t="str">
        <f t="shared" si="9"/>
        <v/>
      </c>
      <c r="E67" s="45" t="str">
        <f>IF(J67="","",IF('様式 A-1'!$D$7&lt;&gt;"",'様式 A-1'!$D$7,'様式 A-1'!$D$8))</f>
        <v/>
      </c>
      <c r="F67" s="45" t="str">
        <f>IF(J67="","",'様式 WA-1（集計作業用）'!$C$7)</f>
        <v/>
      </c>
      <c r="G67" s="17" t="str">
        <f>IF(J67="","",MID('様式 A-1'!$AG$7,1,FIND("ブ",'様式 A-1'!$AG$7)-1))</f>
        <v/>
      </c>
      <c r="H67" s="17"/>
      <c r="I67" s="44" t="s">
        <v>155</v>
      </c>
      <c r="J67" s="26"/>
      <c r="K67" s="27"/>
      <c r="L67" s="26"/>
      <c r="M67" s="27"/>
      <c r="N67" s="17" t="s">
        <v>38</v>
      </c>
      <c r="O67" s="44"/>
      <c r="P67" s="155"/>
      <c r="Q67" s="17"/>
      <c r="R67" s="17"/>
      <c r="S67" s="17"/>
      <c r="T67" s="22"/>
      <c r="U67" s="225"/>
      <c r="V67" s="17"/>
      <c r="W67" s="17"/>
      <c r="X67" s="16"/>
      <c r="Y67" s="17" t="str">
        <f>IF(X67="","",DATEDIF(X67,'様式 A-1'!$G$2,"Y"))</f>
        <v/>
      </c>
      <c r="Z67" s="17"/>
      <c r="AA67" s="225"/>
      <c r="AB67" s="123"/>
      <c r="AC67" s="123"/>
      <c r="AD67" s="123"/>
      <c r="AE67" s="123"/>
      <c r="AF67" s="123"/>
      <c r="AG67" s="123"/>
      <c r="AH67" s="123"/>
      <c r="AI67" s="192"/>
      <c r="AJ67" s="17">
        <f t="shared" si="5"/>
        <v>0</v>
      </c>
      <c r="AK67" s="46">
        <f t="shared" si="6"/>
        <v>0</v>
      </c>
      <c r="AL67" s="46">
        <f t="shared" si="10"/>
        <v>0</v>
      </c>
    </row>
    <row r="68" spans="1:38" ht="24" customHeight="1">
      <c r="A68" s="17" t="str">
        <f>IF('様式 A-1'!$AL$1="","",'様式 A-1'!$AL$1)</f>
        <v/>
      </c>
      <c r="B68" s="44"/>
      <c r="C68" s="45" t="str">
        <f t="shared" si="8"/>
        <v/>
      </c>
      <c r="D68" s="45" t="str">
        <f t="shared" si="9"/>
        <v/>
      </c>
      <c r="E68" s="45" t="str">
        <f>IF(J68="","",IF('様式 A-1'!$D$7&lt;&gt;"",'様式 A-1'!$D$7,'様式 A-1'!$D$8))</f>
        <v/>
      </c>
      <c r="F68" s="45" t="str">
        <f>IF(J68="","",'様式 WA-1（集計作業用）'!$C$7)</f>
        <v/>
      </c>
      <c r="G68" s="17" t="str">
        <f>IF(J68="","",MID('様式 A-1'!$AG$7,1,FIND("ブ",'様式 A-1'!$AG$7)-1))</f>
        <v/>
      </c>
      <c r="H68" s="17"/>
      <c r="I68" s="44" t="s">
        <v>156</v>
      </c>
      <c r="J68" s="26"/>
      <c r="K68" s="27"/>
      <c r="L68" s="26"/>
      <c r="M68" s="27"/>
      <c r="N68" s="17" t="s">
        <v>38</v>
      </c>
      <c r="O68" s="44"/>
      <c r="P68" s="155"/>
      <c r="Q68" s="17"/>
      <c r="R68" s="17"/>
      <c r="S68" s="17"/>
      <c r="T68" s="22"/>
      <c r="U68" s="225"/>
      <c r="V68" s="17"/>
      <c r="W68" s="17"/>
      <c r="X68" s="16"/>
      <c r="Y68" s="17" t="str">
        <f>IF(X68="","",DATEDIF(X68,'様式 A-1'!$G$2,"Y"))</f>
        <v/>
      </c>
      <c r="Z68" s="17"/>
      <c r="AA68" s="225"/>
      <c r="AB68" s="123"/>
      <c r="AC68" s="123"/>
      <c r="AD68" s="123"/>
      <c r="AE68" s="123"/>
      <c r="AF68" s="123"/>
      <c r="AG68" s="123"/>
      <c r="AH68" s="123"/>
      <c r="AI68" s="192"/>
      <c r="AJ68" s="17">
        <f t="shared" si="5"/>
        <v>0</v>
      </c>
      <c r="AK68" s="46">
        <f t="shared" si="6"/>
        <v>0</v>
      </c>
      <c r="AL68" s="46">
        <f t="shared" si="10"/>
        <v>0</v>
      </c>
    </row>
    <row r="69" spans="1:38" ht="24" customHeight="1">
      <c r="A69" s="17" t="str">
        <f>IF('様式 A-1'!$AL$1="","",'様式 A-1'!$AL$1)</f>
        <v/>
      </c>
      <c r="B69" s="44"/>
      <c r="C69" s="45" t="str">
        <f t="shared" si="8"/>
        <v/>
      </c>
      <c r="D69" s="45" t="str">
        <f t="shared" si="9"/>
        <v/>
      </c>
      <c r="E69" s="45" t="str">
        <f>IF(J69="","",IF('様式 A-1'!$D$7&lt;&gt;"",'様式 A-1'!$D$7,'様式 A-1'!$D$8))</f>
        <v/>
      </c>
      <c r="F69" s="45" t="str">
        <f>IF(J69="","",'様式 WA-1（集計作業用）'!$C$7)</f>
        <v/>
      </c>
      <c r="G69" s="17" t="str">
        <f>IF(J69="","",MID('様式 A-1'!$AG$7,1,FIND("ブ",'様式 A-1'!$AG$7)-1))</f>
        <v/>
      </c>
      <c r="H69" s="17"/>
      <c r="I69" s="44" t="s">
        <v>157</v>
      </c>
      <c r="J69" s="26"/>
      <c r="K69" s="27"/>
      <c r="L69" s="26"/>
      <c r="M69" s="27"/>
      <c r="N69" s="17" t="s">
        <v>38</v>
      </c>
      <c r="O69" s="44"/>
      <c r="P69" s="155"/>
      <c r="Q69" s="17"/>
      <c r="R69" s="17"/>
      <c r="S69" s="17"/>
      <c r="T69" s="22"/>
      <c r="U69" s="225"/>
      <c r="V69" s="17"/>
      <c r="W69" s="17"/>
      <c r="X69" s="16"/>
      <c r="Y69" s="17" t="str">
        <f>IF(X69="","",DATEDIF(X69,'様式 A-1'!$G$2,"Y"))</f>
        <v/>
      </c>
      <c r="Z69" s="17"/>
      <c r="AA69" s="225"/>
      <c r="AB69" s="123"/>
      <c r="AC69" s="123"/>
      <c r="AD69" s="123"/>
      <c r="AE69" s="123"/>
      <c r="AF69" s="123"/>
      <c r="AG69" s="123"/>
      <c r="AH69" s="123"/>
      <c r="AI69" s="192"/>
      <c r="AJ69" s="17">
        <f t="shared" si="5"/>
        <v>0</v>
      </c>
      <c r="AK69" s="46">
        <f t="shared" si="6"/>
        <v>0</v>
      </c>
      <c r="AL69" s="46">
        <f t="shared" si="10"/>
        <v>0</v>
      </c>
    </row>
    <row r="70" spans="1:38" ht="24" customHeight="1">
      <c r="A70" s="17" t="str">
        <f>IF('様式 A-1'!$AL$1="","",'様式 A-1'!$AL$1)</f>
        <v/>
      </c>
      <c r="B70" s="44"/>
      <c r="C70" s="45" t="str">
        <f t="shared" si="8"/>
        <v/>
      </c>
      <c r="D70" s="45" t="str">
        <f t="shared" si="9"/>
        <v/>
      </c>
      <c r="E70" s="45" t="str">
        <f>IF(J70="","",IF('様式 A-1'!$D$7&lt;&gt;"",'様式 A-1'!$D$7,'様式 A-1'!$D$8))</f>
        <v/>
      </c>
      <c r="F70" s="45" t="str">
        <f>IF(J70="","",'様式 WA-1（集計作業用）'!$C$7)</f>
        <v/>
      </c>
      <c r="G70" s="17" t="str">
        <f>IF(J70="","",MID('様式 A-1'!$AG$7,1,FIND("ブ",'様式 A-1'!$AG$7)-1))</f>
        <v/>
      </c>
      <c r="H70" s="17"/>
      <c r="I70" s="44" t="s">
        <v>158</v>
      </c>
      <c r="J70" s="26"/>
      <c r="K70" s="27"/>
      <c r="L70" s="26"/>
      <c r="M70" s="27"/>
      <c r="N70" s="17" t="s">
        <v>38</v>
      </c>
      <c r="O70" s="44"/>
      <c r="P70" s="155"/>
      <c r="Q70" s="17"/>
      <c r="R70" s="17"/>
      <c r="S70" s="17"/>
      <c r="T70" s="22"/>
      <c r="U70" s="225"/>
      <c r="V70" s="17"/>
      <c r="W70" s="17"/>
      <c r="X70" s="16"/>
      <c r="Y70" s="17" t="str">
        <f>IF(X70="","",DATEDIF(X70,'様式 A-1'!$G$2,"Y"))</f>
        <v/>
      </c>
      <c r="Z70" s="17"/>
      <c r="AA70" s="225"/>
      <c r="AB70" s="123"/>
      <c r="AC70" s="123"/>
      <c r="AD70" s="123"/>
      <c r="AE70" s="123"/>
      <c r="AF70" s="123"/>
      <c r="AG70" s="123"/>
      <c r="AH70" s="123"/>
      <c r="AI70" s="192"/>
      <c r="AJ70" s="17">
        <f t="shared" si="5"/>
        <v>0</v>
      </c>
      <c r="AK70" s="46">
        <f t="shared" si="6"/>
        <v>0</v>
      </c>
      <c r="AL70" s="46">
        <f t="shared" si="10"/>
        <v>0</v>
      </c>
    </row>
    <row r="71" spans="1:38" ht="24" customHeight="1">
      <c r="A71" s="17" t="str">
        <f>IF('様式 A-1'!$AL$1="","",'様式 A-1'!$AL$1)</f>
        <v/>
      </c>
      <c r="B71" s="44"/>
      <c r="C71" s="45" t="str">
        <f t="shared" si="8"/>
        <v/>
      </c>
      <c r="D71" s="45" t="str">
        <f t="shared" si="9"/>
        <v/>
      </c>
      <c r="E71" s="45" t="str">
        <f>IF(J71="","",IF('様式 A-1'!$D$7&lt;&gt;"",'様式 A-1'!$D$7,'様式 A-1'!$D$8))</f>
        <v/>
      </c>
      <c r="F71" s="45" t="str">
        <f>IF(J71="","",'様式 WA-1（集計作業用）'!$C$7)</f>
        <v/>
      </c>
      <c r="G71" s="17" t="str">
        <f>IF(J71="","",MID('様式 A-1'!$AG$7,1,FIND("ブ",'様式 A-1'!$AG$7)-1))</f>
        <v/>
      </c>
      <c r="H71" s="17"/>
      <c r="I71" s="44" t="s">
        <v>159</v>
      </c>
      <c r="J71" s="26"/>
      <c r="K71" s="27"/>
      <c r="L71" s="26"/>
      <c r="M71" s="27"/>
      <c r="N71" s="17" t="s">
        <v>38</v>
      </c>
      <c r="O71" s="44"/>
      <c r="P71" s="155"/>
      <c r="Q71" s="17"/>
      <c r="R71" s="17"/>
      <c r="S71" s="17"/>
      <c r="T71" s="22"/>
      <c r="U71" s="225"/>
      <c r="V71" s="17"/>
      <c r="W71" s="17"/>
      <c r="X71" s="16"/>
      <c r="Y71" s="17" t="str">
        <f>IF(X71="","",DATEDIF(X71,'様式 A-1'!$G$2,"Y"))</f>
        <v/>
      </c>
      <c r="Z71" s="17"/>
      <c r="AA71" s="225"/>
      <c r="AB71" s="123"/>
      <c r="AC71" s="123"/>
      <c r="AD71" s="123"/>
      <c r="AE71" s="123"/>
      <c r="AF71" s="123"/>
      <c r="AG71" s="123"/>
      <c r="AH71" s="123"/>
      <c r="AI71" s="192"/>
      <c r="AJ71" s="17">
        <f t="shared" si="5"/>
        <v>0</v>
      </c>
      <c r="AK71" s="46">
        <f t="shared" si="6"/>
        <v>0</v>
      </c>
      <c r="AL71" s="46">
        <f t="shared" si="10"/>
        <v>0</v>
      </c>
    </row>
    <row r="72" spans="1:38" ht="24" customHeight="1">
      <c r="A72" s="17" t="str">
        <f>IF('様式 A-1'!$AL$1="","",'様式 A-1'!$AL$1)</f>
        <v/>
      </c>
      <c r="B72" s="44"/>
      <c r="C72" s="45" t="str">
        <f t="shared" si="8"/>
        <v/>
      </c>
      <c r="D72" s="45" t="str">
        <f t="shared" si="9"/>
        <v/>
      </c>
      <c r="E72" s="45" t="str">
        <f>IF(J72="","",IF('様式 A-1'!$D$7&lt;&gt;"",'様式 A-1'!$D$7,'様式 A-1'!$D$8))</f>
        <v/>
      </c>
      <c r="F72" s="45" t="str">
        <f>IF(J72="","",'様式 WA-1（集計作業用）'!$C$7)</f>
        <v/>
      </c>
      <c r="G72" s="17" t="str">
        <f>IF(J72="","",MID('様式 A-1'!$AG$7,1,FIND("ブ",'様式 A-1'!$AG$7)-1))</f>
        <v/>
      </c>
      <c r="H72" s="17"/>
      <c r="I72" s="44" t="s">
        <v>160</v>
      </c>
      <c r="J72" s="26"/>
      <c r="K72" s="27"/>
      <c r="L72" s="26"/>
      <c r="M72" s="27"/>
      <c r="N72" s="17" t="s">
        <v>38</v>
      </c>
      <c r="O72" s="44"/>
      <c r="P72" s="155"/>
      <c r="Q72" s="17"/>
      <c r="R72" s="17"/>
      <c r="S72" s="17"/>
      <c r="T72" s="22"/>
      <c r="U72" s="225"/>
      <c r="V72" s="17"/>
      <c r="W72" s="17"/>
      <c r="X72" s="16"/>
      <c r="Y72" s="17" t="str">
        <f>IF(X72="","",DATEDIF(X72,'様式 A-1'!$G$2,"Y"))</f>
        <v/>
      </c>
      <c r="Z72" s="17"/>
      <c r="AA72" s="225"/>
      <c r="AB72" s="123"/>
      <c r="AC72" s="123"/>
      <c r="AD72" s="123"/>
      <c r="AE72" s="123"/>
      <c r="AF72" s="123"/>
      <c r="AG72" s="123"/>
      <c r="AH72" s="123"/>
      <c r="AI72" s="192"/>
      <c r="AJ72" s="17">
        <f t="shared" ref="AJ72:AJ103" si="11">COUNT(AB72:AH72)</f>
        <v>0</v>
      </c>
      <c r="AK72" s="46">
        <f t="shared" si="6"/>
        <v>0</v>
      </c>
      <c r="AL72" s="46">
        <f t="shared" si="10"/>
        <v>0</v>
      </c>
    </row>
    <row r="73" spans="1:38" ht="24" customHeight="1">
      <c r="A73" s="17" t="str">
        <f>IF('様式 A-1'!$AL$1="","",'様式 A-1'!$AL$1)</f>
        <v/>
      </c>
      <c r="B73" s="44"/>
      <c r="C73" s="45" t="str">
        <f t="shared" si="8"/>
        <v/>
      </c>
      <c r="D73" s="45" t="str">
        <f t="shared" si="9"/>
        <v/>
      </c>
      <c r="E73" s="45" t="str">
        <f>IF(J73="","",IF('様式 A-1'!$D$7&lt;&gt;"",'様式 A-1'!$D$7,'様式 A-1'!$D$8))</f>
        <v/>
      </c>
      <c r="F73" s="45" t="str">
        <f>IF(J73="","",'様式 WA-1（集計作業用）'!$C$7)</f>
        <v/>
      </c>
      <c r="G73" s="17" t="str">
        <f>IF(J73="","",MID('様式 A-1'!$AG$7,1,FIND("ブ",'様式 A-1'!$AG$7)-1))</f>
        <v/>
      </c>
      <c r="H73" s="17"/>
      <c r="I73" s="44" t="s">
        <v>161</v>
      </c>
      <c r="J73" s="26"/>
      <c r="K73" s="27"/>
      <c r="L73" s="26"/>
      <c r="M73" s="27"/>
      <c r="N73" s="17" t="s">
        <v>38</v>
      </c>
      <c r="O73" s="44"/>
      <c r="P73" s="155"/>
      <c r="Q73" s="17"/>
      <c r="R73" s="17"/>
      <c r="S73" s="17"/>
      <c r="T73" s="22"/>
      <c r="U73" s="225"/>
      <c r="V73" s="17"/>
      <c r="W73" s="17"/>
      <c r="X73" s="16"/>
      <c r="Y73" s="17" t="str">
        <f>IF(X73="","",DATEDIF(X73,'様式 A-1'!$G$2,"Y"))</f>
        <v/>
      </c>
      <c r="Z73" s="17"/>
      <c r="AA73" s="225"/>
      <c r="AB73" s="123"/>
      <c r="AC73" s="123"/>
      <c r="AD73" s="123"/>
      <c r="AE73" s="123"/>
      <c r="AF73" s="123"/>
      <c r="AG73" s="123"/>
      <c r="AH73" s="123"/>
      <c r="AI73" s="192"/>
      <c r="AJ73" s="17">
        <f t="shared" si="11"/>
        <v>0</v>
      </c>
      <c r="AK73" s="46">
        <f t="shared" si="6"/>
        <v>0</v>
      </c>
      <c r="AL73" s="46">
        <f t="shared" si="10"/>
        <v>0</v>
      </c>
    </row>
    <row r="74" spans="1:38" ht="24" customHeight="1">
      <c r="A74" s="17" t="str">
        <f>IF('様式 A-1'!$AL$1="","",'様式 A-1'!$AL$1)</f>
        <v/>
      </c>
      <c r="B74" s="44"/>
      <c r="C74" s="45" t="str">
        <f t="shared" si="8"/>
        <v/>
      </c>
      <c r="D74" s="45" t="str">
        <f t="shared" si="9"/>
        <v/>
      </c>
      <c r="E74" s="45" t="str">
        <f>IF(J74="","",IF('様式 A-1'!$D$7&lt;&gt;"",'様式 A-1'!$D$7,'様式 A-1'!$D$8))</f>
        <v/>
      </c>
      <c r="F74" s="45" t="str">
        <f>IF(J74="","",'様式 WA-1（集計作業用）'!$C$7)</f>
        <v/>
      </c>
      <c r="G74" s="17" t="str">
        <f>IF(J74="","",MID('様式 A-1'!$AG$7,1,FIND("ブ",'様式 A-1'!$AG$7)-1))</f>
        <v/>
      </c>
      <c r="H74" s="17"/>
      <c r="I74" s="44" t="s">
        <v>162</v>
      </c>
      <c r="J74" s="26"/>
      <c r="K74" s="27"/>
      <c r="L74" s="26"/>
      <c r="M74" s="27"/>
      <c r="N74" s="17" t="s">
        <v>38</v>
      </c>
      <c r="O74" s="44"/>
      <c r="P74" s="155"/>
      <c r="Q74" s="17"/>
      <c r="R74" s="17"/>
      <c r="S74" s="17"/>
      <c r="T74" s="22"/>
      <c r="U74" s="225"/>
      <c r="V74" s="17"/>
      <c r="W74" s="17"/>
      <c r="X74" s="16"/>
      <c r="Y74" s="17" t="str">
        <f>IF(X74="","",DATEDIF(X74,'様式 A-1'!$G$2,"Y"))</f>
        <v/>
      </c>
      <c r="Z74" s="17"/>
      <c r="AA74" s="225"/>
      <c r="AB74" s="123"/>
      <c r="AC74" s="123"/>
      <c r="AD74" s="123"/>
      <c r="AE74" s="123"/>
      <c r="AF74" s="123"/>
      <c r="AG74" s="123"/>
      <c r="AH74" s="123"/>
      <c r="AI74" s="192"/>
      <c r="AJ74" s="17">
        <f t="shared" si="11"/>
        <v>0</v>
      </c>
      <c r="AK74" s="46">
        <f t="shared" si="6"/>
        <v>0</v>
      </c>
      <c r="AL74" s="46">
        <f t="shared" si="10"/>
        <v>0</v>
      </c>
    </row>
    <row r="75" spans="1:38" ht="24" customHeight="1">
      <c r="A75" s="17" t="str">
        <f>IF('様式 A-1'!$AL$1="","",'様式 A-1'!$AL$1)</f>
        <v/>
      </c>
      <c r="B75" s="44"/>
      <c r="C75" s="45" t="str">
        <f t="shared" si="8"/>
        <v/>
      </c>
      <c r="D75" s="45" t="str">
        <f t="shared" si="9"/>
        <v/>
      </c>
      <c r="E75" s="45" t="str">
        <f>IF(J75="","",IF('様式 A-1'!$D$7&lt;&gt;"",'様式 A-1'!$D$7,'様式 A-1'!$D$8))</f>
        <v/>
      </c>
      <c r="F75" s="45" t="str">
        <f>IF(J75="","",'様式 WA-1（集計作業用）'!$C$7)</f>
        <v/>
      </c>
      <c r="G75" s="17" t="str">
        <f>IF(J75="","",MID('様式 A-1'!$AG$7,1,FIND("ブ",'様式 A-1'!$AG$7)-1))</f>
        <v/>
      </c>
      <c r="H75" s="17"/>
      <c r="I75" s="44" t="s">
        <v>163</v>
      </c>
      <c r="J75" s="26"/>
      <c r="K75" s="27"/>
      <c r="L75" s="26"/>
      <c r="M75" s="27"/>
      <c r="N75" s="17" t="s">
        <v>38</v>
      </c>
      <c r="O75" s="44"/>
      <c r="P75" s="155"/>
      <c r="Q75" s="17"/>
      <c r="R75" s="17"/>
      <c r="S75" s="17"/>
      <c r="T75" s="22"/>
      <c r="U75" s="225"/>
      <c r="V75" s="17"/>
      <c r="W75" s="17"/>
      <c r="X75" s="16"/>
      <c r="Y75" s="17" t="str">
        <f>IF(X75="","",DATEDIF(X75,'様式 A-1'!$G$2,"Y"))</f>
        <v/>
      </c>
      <c r="Z75" s="17"/>
      <c r="AA75" s="225"/>
      <c r="AB75" s="123"/>
      <c r="AC75" s="123"/>
      <c r="AD75" s="123"/>
      <c r="AE75" s="123"/>
      <c r="AF75" s="123"/>
      <c r="AG75" s="123"/>
      <c r="AH75" s="123"/>
      <c r="AI75" s="192"/>
      <c r="AJ75" s="17">
        <f t="shared" si="11"/>
        <v>0</v>
      </c>
      <c r="AK75" s="46">
        <f t="shared" si="6"/>
        <v>0</v>
      </c>
      <c r="AL75" s="46">
        <f t="shared" si="10"/>
        <v>0</v>
      </c>
    </row>
    <row r="76" spans="1:38" ht="24" customHeight="1">
      <c r="A76" s="17" t="str">
        <f>IF('様式 A-1'!$AL$1="","",'様式 A-1'!$AL$1)</f>
        <v/>
      </c>
      <c r="B76" s="44"/>
      <c r="C76" s="45" t="str">
        <f t="shared" si="8"/>
        <v/>
      </c>
      <c r="D76" s="45" t="str">
        <f t="shared" si="9"/>
        <v/>
      </c>
      <c r="E76" s="45" t="str">
        <f>IF(J76="","",IF('様式 A-1'!$D$7&lt;&gt;"",'様式 A-1'!$D$7,'様式 A-1'!$D$8))</f>
        <v/>
      </c>
      <c r="F76" s="45" t="str">
        <f>IF(J76="","",'様式 WA-1（集計作業用）'!$C$7)</f>
        <v/>
      </c>
      <c r="G76" s="17" t="str">
        <f>IF(J76="","",MID('様式 A-1'!$AG$7,1,FIND("ブ",'様式 A-1'!$AG$7)-1))</f>
        <v/>
      </c>
      <c r="H76" s="17"/>
      <c r="I76" s="44" t="s">
        <v>164</v>
      </c>
      <c r="J76" s="26"/>
      <c r="K76" s="27"/>
      <c r="L76" s="26"/>
      <c r="M76" s="27"/>
      <c r="N76" s="17" t="s">
        <v>38</v>
      </c>
      <c r="O76" s="44"/>
      <c r="P76" s="155"/>
      <c r="Q76" s="17"/>
      <c r="R76" s="17"/>
      <c r="S76" s="17"/>
      <c r="T76" s="22"/>
      <c r="U76" s="225"/>
      <c r="V76" s="17"/>
      <c r="W76" s="17"/>
      <c r="X76" s="16"/>
      <c r="Y76" s="17" t="str">
        <f>IF(X76="","",DATEDIF(X76,'様式 A-1'!$G$2,"Y"))</f>
        <v/>
      </c>
      <c r="Z76" s="17"/>
      <c r="AA76" s="225"/>
      <c r="AB76" s="123"/>
      <c r="AC76" s="123"/>
      <c r="AD76" s="123"/>
      <c r="AE76" s="123"/>
      <c r="AF76" s="123"/>
      <c r="AG76" s="123"/>
      <c r="AH76" s="123"/>
      <c r="AI76" s="192"/>
      <c r="AJ76" s="17">
        <f t="shared" si="11"/>
        <v>0</v>
      </c>
      <c r="AK76" s="46">
        <f t="shared" si="6"/>
        <v>0</v>
      </c>
      <c r="AL76" s="46">
        <f t="shared" si="10"/>
        <v>0</v>
      </c>
    </row>
    <row r="77" spans="1:38" ht="24" customHeight="1">
      <c r="A77" s="17" t="str">
        <f>IF('様式 A-1'!$AL$1="","",'様式 A-1'!$AL$1)</f>
        <v/>
      </c>
      <c r="B77" s="44"/>
      <c r="C77" s="45" t="str">
        <f t="shared" si="8"/>
        <v/>
      </c>
      <c r="D77" s="45" t="str">
        <f t="shared" si="9"/>
        <v/>
      </c>
      <c r="E77" s="45" t="str">
        <f>IF(J77="","",IF('様式 A-1'!$D$7&lt;&gt;"",'様式 A-1'!$D$7,'様式 A-1'!$D$8))</f>
        <v/>
      </c>
      <c r="F77" s="45" t="str">
        <f>IF(J77="","",'様式 WA-1（集計作業用）'!$C$7)</f>
        <v/>
      </c>
      <c r="G77" s="17" t="str">
        <f>IF(J77="","",MID('様式 A-1'!$AG$7,1,FIND("ブ",'様式 A-1'!$AG$7)-1))</f>
        <v/>
      </c>
      <c r="H77" s="17"/>
      <c r="I77" s="44" t="s">
        <v>165</v>
      </c>
      <c r="J77" s="26"/>
      <c r="K77" s="27"/>
      <c r="L77" s="26"/>
      <c r="M77" s="27"/>
      <c r="N77" s="17" t="s">
        <v>38</v>
      </c>
      <c r="O77" s="44"/>
      <c r="P77" s="155"/>
      <c r="Q77" s="17"/>
      <c r="R77" s="17"/>
      <c r="S77" s="17"/>
      <c r="T77" s="22"/>
      <c r="U77" s="225"/>
      <c r="V77" s="17"/>
      <c r="W77" s="17"/>
      <c r="X77" s="16"/>
      <c r="Y77" s="17" t="str">
        <f>IF(X77="","",DATEDIF(X77,'様式 A-1'!$G$2,"Y"))</f>
        <v/>
      </c>
      <c r="Z77" s="17"/>
      <c r="AA77" s="225"/>
      <c r="AB77" s="123"/>
      <c r="AC77" s="123"/>
      <c r="AD77" s="123"/>
      <c r="AE77" s="123"/>
      <c r="AF77" s="123"/>
      <c r="AG77" s="123"/>
      <c r="AH77" s="123"/>
      <c r="AI77" s="192"/>
      <c r="AJ77" s="17">
        <f t="shared" si="11"/>
        <v>0</v>
      </c>
      <c r="AK77" s="46">
        <f t="shared" si="6"/>
        <v>0</v>
      </c>
      <c r="AL77" s="46">
        <f t="shared" si="10"/>
        <v>0</v>
      </c>
    </row>
    <row r="78" spans="1:38" ht="24" customHeight="1">
      <c r="A78" s="17" t="str">
        <f>IF('様式 A-1'!$AL$1="","",'様式 A-1'!$AL$1)</f>
        <v/>
      </c>
      <c r="B78" s="44"/>
      <c r="C78" s="45" t="str">
        <f t="shared" si="8"/>
        <v/>
      </c>
      <c r="D78" s="45" t="str">
        <f t="shared" si="9"/>
        <v/>
      </c>
      <c r="E78" s="45" t="str">
        <f>IF(J78="","",IF('様式 A-1'!$D$7&lt;&gt;"",'様式 A-1'!$D$7,'様式 A-1'!$D$8))</f>
        <v/>
      </c>
      <c r="F78" s="45" t="str">
        <f>IF(J78="","",'様式 WA-1（集計作業用）'!$C$7)</f>
        <v/>
      </c>
      <c r="G78" s="17" t="str">
        <f>IF(J78="","",MID('様式 A-1'!$AG$7,1,FIND("ブ",'様式 A-1'!$AG$7)-1))</f>
        <v/>
      </c>
      <c r="H78" s="17"/>
      <c r="I78" s="44" t="s">
        <v>166</v>
      </c>
      <c r="J78" s="26"/>
      <c r="K78" s="27"/>
      <c r="L78" s="26"/>
      <c r="M78" s="27"/>
      <c r="N78" s="17" t="s">
        <v>38</v>
      </c>
      <c r="O78" s="44"/>
      <c r="P78" s="155"/>
      <c r="Q78" s="17"/>
      <c r="R78" s="17"/>
      <c r="S78" s="17"/>
      <c r="T78" s="22"/>
      <c r="U78" s="225"/>
      <c r="V78" s="17"/>
      <c r="W78" s="17"/>
      <c r="X78" s="16"/>
      <c r="Y78" s="17" t="str">
        <f>IF(X78="","",DATEDIF(X78,'様式 A-1'!$G$2,"Y"))</f>
        <v/>
      </c>
      <c r="Z78" s="17"/>
      <c r="AA78" s="225"/>
      <c r="AB78" s="123"/>
      <c r="AC78" s="123"/>
      <c r="AD78" s="123"/>
      <c r="AE78" s="123"/>
      <c r="AF78" s="123"/>
      <c r="AG78" s="123"/>
      <c r="AH78" s="123"/>
      <c r="AI78" s="192"/>
      <c r="AJ78" s="17">
        <f t="shared" si="11"/>
        <v>0</v>
      </c>
      <c r="AK78" s="46">
        <f t="shared" si="6"/>
        <v>0</v>
      </c>
      <c r="AL78" s="46">
        <f t="shared" si="10"/>
        <v>0</v>
      </c>
    </row>
    <row r="79" spans="1:38" ht="24" customHeight="1">
      <c r="A79" s="17" t="str">
        <f>IF('様式 A-1'!$AL$1="","",'様式 A-1'!$AL$1)</f>
        <v/>
      </c>
      <c r="B79" s="44"/>
      <c r="C79" s="45" t="str">
        <f t="shared" si="8"/>
        <v/>
      </c>
      <c r="D79" s="45" t="str">
        <f t="shared" si="9"/>
        <v/>
      </c>
      <c r="E79" s="45" t="str">
        <f>IF(J79="","",IF('様式 A-1'!$D$7&lt;&gt;"",'様式 A-1'!$D$7,'様式 A-1'!$D$8))</f>
        <v/>
      </c>
      <c r="F79" s="45" t="str">
        <f>IF(J79="","",'様式 WA-1（集計作業用）'!$C$7)</f>
        <v/>
      </c>
      <c r="G79" s="17" t="str">
        <f>IF(J79="","",MID('様式 A-1'!$AG$7,1,FIND("ブ",'様式 A-1'!$AG$7)-1))</f>
        <v/>
      </c>
      <c r="H79" s="17"/>
      <c r="I79" s="44" t="s">
        <v>167</v>
      </c>
      <c r="J79" s="26"/>
      <c r="K79" s="27"/>
      <c r="L79" s="26"/>
      <c r="M79" s="27"/>
      <c r="N79" s="17" t="s">
        <v>38</v>
      </c>
      <c r="O79" s="44"/>
      <c r="P79" s="155"/>
      <c r="Q79" s="17"/>
      <c r="R79" s="17"/>
      <c r="S79" s="17"/>
      <c r="T79" s="22"/>
      <c r="U79" s="225"/>
      <c r="V79" s="17"/>
      <c r="W79" s="17"/>
      <c r="X79" s="16"/>
      <c r="Y79" s="17" t="str">
        <f>IF(X79="","",DATEDIF(X79,'様式 A-1'!$G$2,"Y"))</f>
        <v/>
      </c>
      <c r="Z79" s="17"/>
      <c r="AA79" s="225"/>
      <c r="AB79" s="123"/>
      <c r="AC79" s="123"/>
      <c r="AD79" s="123"/>
      <c r="AE79" s="123"/>
      <c r="AF79" s="123"/>
      <c r="AG79" s="123"/>
      <c r="AH79" s="123"/>
      <c r="AI79" s="192"/>
      <c r="AJ79" s="17">
        <f t="shared" si="11"/>
        <v>0</v>
      </c>
      <c r="AK79" s="46">
        <f t="shared" si="6"/>
        <v>0</v>
      </c>
      <c r="AL79" s="46">
        <f t="shared" si="10"/>
        <v>0</v>
      </c>
    </row>
    <row r="80" spans="1:38" ht="24" customHeight="1">
      <c r="A80" s="17" t="str">
        <f>IF('様式 A-1'!$AL$1="","",'様式 A-1'!$AL$1)</f>
        <v/>
      </c>
      <c r="B80" s="44"/>
      <c r="C80" s="45" t="str">
        <f t="shared" si="8"/>
        <v/>
      </c>
      <c r="D80" s="45" t="str">
        <f t="shared" si="9"/>
        <v/>
      </c>
      <c r="E80" s="45" t="str">
        <f>IF(J80="","",IF('様式 A-1'!$D$7&lt;&gt;"",'様式 A-1'!$D$7,'様式 A-1'!$D$8))</f>
        <v/>
      </c>
      <c r="F80" s="45" t="str">
        <f>IF(J80="","",'様式 WA-1（集計作業用）'!$C$7)</f>
        <v/>
      </c>
      <c r="G80" s="17" t="str">
        <f>IF(J80="","",MID('様式 A-1'!$AG$7,1,FIND("ブ",'様式 A-1'!$AG$7)-1))</f>
        <v/>
      </c>
      <c r="H80" s="17"/>
      <c r="I80" s="44" t="s">
        <v>168</v>
      </c>
      <c r="J80" s="26"/>
      <c r="K80" s="27"/>
      <c r="L80" s="26"/>
      <c r="M80" s="27"/>
      <c r="N80" s="17" t="s">
        <v>38</v>
      </c>
      <c r="O80" s="44"/>
      <c r="P80" s="155"/>
      <c r="Q80" s="17"/>
      <c r="R80" s="17"/>
      <c r="S80" s="17"/>
      <c r="T80" s="22"/>
      <c r="U80" s="225"/>
      <c r="V80" s="17"/>
      <c r="W80" s="17"/>
      <c r="X80" s="16"/>
      <c r="Y80" s="17" t="str">
        <f>IF(X80="","",DATEDIF(X80,'様式 A-1'!$G$2,"Y"))</f>
        <v/>
      </c>
      <c r="Z80" s="17"/>
      <c r="AA80" s="225"/>
      <c r="AB80" s="123"/>
      <c r="AC80" s="123"/>
      <c r="AD80" s="123"/>
      <c r="AE80" s="123"/>
      <c r="AF80" s="123"/>
      <c r="AG80" s="123"/>
      <c r="AH80" s="123"/>
      <c r="AI80" s="192"/>
      <c r="AJ80" s="17">
        <f t="shared" si="11"/>
        <v>0</v>
      </c>
      <c r="AK80" s="46">
        <f t="shared" si="6"/>
        <v>0</v>
      </c>
      <c r="AL80" s="46">
        <f t="shared" si="10"/>
        <v>0</v>
      </c>
    </row>
    <row r="81" spans="1:38" ht="24" customHeight="1">
      <c r="A81" s="17" t="str">
        <f>IF('様式 A-1'!$AL$1="","",'様式 A-1'!$AL$1)</f>
        <v/>
      </c>
      <c r="B81" s="44"/>
      <c r="C81" s="45" t="str">
        <f t="shared" si="8"/>
        <v/>
      </c>
      <c r="D81" s="45" t="str">
        <f t="shared" si="9"/>
        <v/>
      </c>
      <c r="E81" s="45" t="str">
        <f>IF(J81="","",IF('様式 A-1'!$D$7&lt;&gt;"",'様式 A-1'!$D$7,'様式 A-1'!$D$8))</f>
        <v/>
      </c>
      <c r="F81" s="45" t="str">
        <f>IF(J81="","",'様式 WA-1（集計作業用）'!$C$7)</f>
        <v/>
      </c>
      <c r="G81" s="17" t="str">
        <f>IF(J81="","",MID('様式 A-1'!$AG$7,1,FIND("ブ",'様式 A-1'!$AG$7)-1))</f>
        <v/>
      </c>
      <c r="H81" s="17"/>
      <c r="I81" s="44" t="s">
        <v>169</v>
      </c>
      <c r="J81" s="26"/>
      <c r="K81" s="27"/>
      <c r="L81" s="26"/>
      <c r="M81" s="27"/>
      <c r="N81" s="17" t="s">
        <v>38</v>
      </c>
      <c r="O81" s="44"/>
      <c r="P81" s="155"/>
      <c r="Q81" s="17"/>
      <c r="R81" s="17"/>
      <c r="S81" s="17"/>
      <c r="T81" s="22"/>
      <c r="U81" s="225"/>
      <c r="V81" s="17"/>
      <c r="W81" s="17"/>
      <c r="X81" s="16"/>
      <c r="Y81" s="17" t="str">
        <f>IF(X81="","",DATEDIF(X81,'様式 A-1'!$G$2,"Y"))</f>
        <v/>
      </c>
      <c r="Z81" s="17"/>
      <c r="AA81" s="225"/>
      <c r="AB81" s="123"/>
      <c r="AC81" s="123"/>
      <c r="AD81" s="123"/>
      <c r="AE81" s="123"/>
      <c r="AF81" s="123"/>
      <c r="AG81" s="123"/>
      <c r="AH81" s="123"/>
      <c r="AI81" s="192"/>
      <c r="AJ81" s="17">
        <f t="shared" si="11"/>
        <v>0</v>
      </c>
      <c r="AK81" s="46">
        <f t="shared" si="6"/>
        <v>0</v>
      </c>
      <c r="AL81" s="46">
        <f t="shared" si="10"/>
        <v>0</v>
      </c>
    </row>
    <row r="82" spans="1:38" ht="24" customHeight="1">
      <c r="A82" s="17" t="str">
        <f>IF('様式 A-1'!$AL$1="","",'様式 A-1'!$AL$1)</f>
        <v/>
      </c>
      <c r="B82" s="44"/>
      <c r="C82" s="45" t="str">
        <f t="shared" si="8"/>
        <v/>
      </c>
      <c r="D82" s="45" t="str">
        <f t="shared" si="9"/>
        <v/>
      </c>
      <c r="E82" s="45" t="str">
        <f>IF(J82="","",IF('様式 A-1'!$D$7&lt;&gt;"",'様式 A-1'!$D$7,'様式 A-1'!$D$8))</f>
        <v/>
      </c>
      <c r="F82" s="45" t="str">
        <f>IF(J82="","",'様式 WA-1（集計作業用）'!$C$7)</f>
        <v/>
      </c>
      <c r="G82" s="17" t="str">
        <f>IF(J82="","",MID('様式 A-1'!$AG$7,1,FIND("ブ",'様式 A-1'!$AG$7)-1))</f>
        <v/>
      </c>
      <c r="H82" s="17"/>
      <c r="I82" s="44" t="s">
        <v>170</v>
      </c>
      <c r="J82" s="26"/>
      <c r="K82" s="27"/>
      <c r="L82" s="26"/>
      <c r="M82" s="27"/>
      <c r="N82" s="17" t="s">
        <v>38</v>
      </c>
      <c r="O82" s="44"/>
      <c r="P82" s="155"/>
      <c r="Q82" s="17"/>
      <c r="R82" s="17"/>
      <c r="S82" s="17"/>
      <c r="T82" s="22"/>
      <c r="U82" s="225"/>
      <c r="V82" s="17"/>
      <c r="W82" s="17"/>
      <c r="X82" s="16"/>
      <c r="Y82" s="17" t="str">
        <f>IF(X82="","",DATEDIF(X82,'様式 A-1'!$G$2,"Y"))</f>
        <v/>
      </c>
      <c r="Z82" s="17"/>
      <c r="AA82" s="225"/>
      <c r="AB82" s="123"/>
      <c r="AC82" s="123"/>
      <c r="AD82" s="123"/>
      <c r="AE82" s="123"/>
      <c r="AF82" s="123"/>
      <c r="AG82" s="123"/>
      <c r="AH82" s="123"/>
      <c r="AI82" s="192"/>
      <c r="AJ82" s="17">
        <f t="shared" si="11"/>
        <v>0</v>
      </c>
      <c r="AK82" s="46">
        <f t="shared" si="6"/>
        <v>0</v>
      </c>
      <c r="AL82" s="46">
        <f t="shared" si="10"/>
        <v>0</v>
      </c>
    </row>
    <row r="83" spans="1:38" ht="24" customHeight="1">
      <c r="A83" s="17" t="str">
        <f>IF('様式 A-1'!$AL$1="","",'様式 A-1'!$AL$1)</f>
        <v/>
      </c>
      <c r="B83" s="44"/>
      <c r="C83" s="45" t="str">
        <f t="shared" si="8"/>
        <v/>
      </c>
      <c r="D83" s="45" t="str">
        <f t="shared" si="9"/>
        <v/>
      </c>
      <c r="E83" s="45" t="str">
        <f>IF(J83="","",IF('様式 A-1'!$D$7&lt;&gt;"",'様式 A-1'!$D$7,'様式 A-1'!$D$8))</f>
        <v/>
      </c>
      <c r="F83" s="45" t="str">
        <f>IF(J83="","",'様式 WA-1（集計作業用）'!$C$7)</f>
        <v/>
      </c>
      <c r="G83" s="17" t="str">
        <f>IF(J83="","",MID('様式 A-1'!$AG$7,1,FIND("ブ",'様式 A-1'!$AG$7)-1))</f>
        <v/>
      </c>
      <c r="H83" s="17"/>
      <c r="I83" s="44" t="s">
        <v>171</v>
      </c>
      <c r="J83" s="26"/>
      <c r="K83" s="27"/>
      <c r="L83" s="26"/>
      <c r="M83" s="27"/>
      <c r="N83" s="17" t="s">
        <v>38</v>
      </c>
      <c r="O83" s="44"/>
      <c r="P83" s="155"/>
      <c r="Q83" s="17"/>
      <c r="R83" s="17"/>
      <c r="S83" s="17"/>
      <c r="T83" s="22"/>
      <c r="U83" s="225"/>
      <c r="V83" s="17"/>
      <c r="W83" s="17"/>
      <c r="X83" s="16"/>
      <c r="Y83" s="17" t="str">
        <f>IF(X83="","",DATEDIF(X83,'様式 A-1'!$G$2,"Y"))</f>
        <v/>
      </c>
      <c r="Z83" s="17"/>
      <c r="AA83" s="225"/>
      <c r="AB83" s="123"/>
      <c r="AC83" s="123"/>
      <c r="AD83" s="123"/>
      <c r="AE83" s="123"/>
      <c r="AF83" s="123"/>
      <c r="AG83" s="123"/>
      <c r="AH83" s="123"/>
      <c r="AI83" s="192"/>
      <c r="AJ83" s="17">
        <f t="shared" si="11"/>
        <v>0</v>
      </c>
      <c r="AK83" s="46">
        <f t="shared" si="6"/>
        <v>0</v>
      </c>
      <c r="AL83" s="46">
        <f t="shared" si="10"/>
        <v>0</v>
      </c>
    </row>
    <row r="84" spans="1:38" ht="24" customHeight="1">
      <c r="A84" s="17" t="str">
        <f>IF('様式 A-1'!$AL$1="","",'様式 A-1'!$AL$1)</f>
        <v/>
      </c>
      <c r="B84" s="44"/>
      <c r="C84" s="45" t="str">
        <f t="shared" si="8"/>
        <v/>
      </c>
      <c r="D84" s="45" t="str">
        <f t="shared" si="9"/>
        <v/>
      </c>
      <c r="E84" s="45" t="str">
        <f>IF(J84="","",IF('様式 A-1'!$D$7&lt;&gt;"",'様式 A-1'!$D$7,'様式 A-1'!$D$8))</f>
        <v/>
      </c>
      <c r="F84" s="45" t="str">
        <f>IF(J84="","",'様式 WA-1（集計作業用）'!$C$7)</f>
        <v/>
      </c>
      <c r="G84" s="17" t="str">
        <f>IF(J84="","",MID('様式 A-1'!$AG$7,1,FIND("ブ",'様式 A-1'!$AG$7)-1))</f>
        <v/>
      </c>
      <c r="H84" s="17"/>
      <c r="I84" s="44" t="s">
        <v>172</v>
      </c>
      <c r="J84" s="26"/>
      <c r="K84" s="27"/>
      <c r="L84" s="26"/>
      <c r="M84" s="27"/>
      <c r="N84" s="17" t="s">
        <v>38</v>
      </c>
      <c r="O84" s="44"/>
      <c r="P84" s="155"/>
      <c r="Q84" s="17"/>
      <c r="R84" s="17"/>
      <c r="S84" s="17"/>
      <c r="T84" s="22"/>
      <c r="U84" s="225"/>
      <c r="V84" s="17"/>
      <c r="W84" s="17"/>
      <c r="X84" s="16"/>
      <c r="Y84" s="17" t="str">
        <f>IF(X84="","",DATEDIF(X84,'様式 A-1'!$G$2,"Y"))</f>
        <v/>
      </c>
      <c r="Z84" s="17"/>
      <c r="AA84" s="225"/>
      <c r="AB84" s="123"/>
      <c r="AC84" s="123"/>
      <c r="AD84" s="123"/>
      <c r="AE84" s="123"/>
      <c r="AF84" s="123"/>
      <c r="AG84" s="123"/>
      <c r="AH84" s="123"/>
      <c r="AI84" s="192"/>
      <c r="AJ84" s="17">
        <f t="shared" si="11"/>
        <v>0</v>
      </c>
      <c r="AK84" s="46">
        <f t="shared" si="6"/>
        <v>0</v>
      </c>
      <c r="AL84" s="46">
        <f t="shared" si="10"/>
        <v>0</v>
      </c>
    </row>
    <row r="85" spans="1:38" ht="24" customHeight="1">
      <c r="A85" s="17" t="str">
        <f>IF('様式 A-1'!$AL$1="","",'様式 A-1'!$AL$1)</f>
        <v/>
      </c>
      <c r="B85" s="44"/>
      <c r="C85" s="45" t="str">
        <f t="shared" si="8"/>
        <v/>
      </c>
      <c r="D85" s="45" t="str">
        <f t="shared" si="9"/>
        <v/>
      </c>
      <c r="E85" s="45" t="str">
        <f>IF(J85="","",IF('様式 A-1'!$D$7&lt;&gt;"",'様式 A-1'!$D$7,'様式 A-1'!$D$8))</f>
        <v/>
      </c>
      <c r="F85" s="45" t="str">
        <f>IF(J85="","",'様式 WA-1（集計作業用）'!$C$7)</f>
        <v/>
      </c>
      <c r="G85" s="17" t="str">
        <f>IF(J85="","",MID('様式 A-1'!$AG$7,1,FIND("ブ",'様式 A-1'!$AG$7)-1))</f>
        <v/>
      </c>
      <c r="H85" s="17"/>
      <c r="I85" s="44" t="s">
        <v>173</v>
      </c>
      <c r="J85" s="26"/>
      <c r="K85" s="27"/>
      <c r="L85" s="26"/>
      <c r="M85" s="27"/>
      <c r="N85" s="17" t="s">
        <v>38</v>
      </c>
      <c r="O85" s="44"/>
      <c r="P85" s="155"/>
      <c r="Q85" s="17"/>
      <c r="R85" s="17"/>
      <c r="S85" s="17"/>
      <c r="T85" s="22"/>
      <c r="U85" s="225"/>
      <c r="V85" s="17"/>
      <c r="W85" s="17"/>
      <c r="X85" s="16"/>
      <c r="Y85" s="17" t="str">
        <f>IF(X85="","",DATEDIF(X85,'様式 A-1'!$G$2,"Y"))</f>
        <v/>
      </c>
      <c r="Z85" s="17"/>
      <c r="AA85" s="225"/>
      <c r="AB85" s="123"/>
      <c r="AC85" s="123"/>
      <c r="AD85" s="123"/>
      <c r="AE85" s="123"/>
      <c r="AF85" s="123"/>
      <c r="AG85" s="123"/>
      <c r="AH85" s="123"/>
      <c r="AI85" s="192"/>
      <c r="AJ85" s="17">
        <f t="shared" si="11"/>
        <v>0</v>
      </c>
      <c r="AK85" s="46">
        <f t="shared" si="6"/>
        <v>0</v>
      </c>
      <c r="AL85" s="46">
        <f t="shared" si="10"/>
        <v>0</v>
      </c>
    </row>
    <row r="86" spans="1:38" ht="24" customHeight="1">
      <c r="A86" s="17" t="str">
        <f>IF('様式 A-1'!$AL$1="","",'様式 A-1'!$AL$1)</f>
        <v/>
      </c>
      <c r="B86" s="44"/>
      <c r="C86" s="45" t="str">
        <f t="shared" si="8"/>
        <v/>
      </c>
      <c r="D86" s="45" t="str">
        <f t="shared" si="9"/>
        <v/>
      </c>
      <c r="E86" s="45" t="str">
        <f>IF(J86="","",IF('様式 A-1'!$D$7&lt;&gt;"",'様式 A-1'!$D$7,'様式 A-1'!$D$8))</f>
        <v/>
      </c>
      <c r="F86" s="45" t="str">
        <f>IF(J86="","",'様式 WA-1（集計作業用）'!$C$7)</f>
        <v/>
      </c>
      <c r="G86" s="17" t="str">
        <f>IF(J86="","",MID('様式 A-1'!$AG$7,1,FIND("ブ",'様式 A-1'!$AG$7)-1))</f>
        <v/>
      </c>
      <c r="H86" s="17"/>
      <c r="I86" s="44" t="s">
        <v>174</v>
      </c>
      <c r="J86" s="26"/>
      <c r="K86" s="27"/>
      <c r="L86" s="26"/>
      <c r="M86" s="27"/>
      <c r="N86" s="17" t="s">
        <v>38</v>
      </c>
      <c r="O86" s="44"/>
      <c r="P86" s="155"/>
      <c r="Q86" s="17"/>
      <c r="R86" s="17"/>
      <c r="S86" s="17"/>
      <c r="T86" s="22"/>
      <c r="U86" s="225"/>
      <c r="V86" s="17"/>
      <c r="W86" s="17"/>
      <c r="X86" s="16"/>
      <c r="Y86" s="17" t="str">
        <f>IF(X86="","",DATEDIF(X86,'様式 A-1'!$G$2,"Y"))</f>
        <v/>
      </c>
      <c r="Z86" s="17"/>
      <c r="AA86" s="225"/>
      <c r="AB86" s="123"/>
      <c r="AC86" s="123"/>
      <c r="AD86" s="123"/>
      <c r="AE86" s="123"/>
      <c r="AF86" s="123"/>
      <c r="AG86" s="123"/>
      <c r="AH86" s="123"/>
      <c r="AI86" s="192"/>
      <c r="AJ86" s="17">
        <f t="shared" si="11"/>
        <v>0</v>
      </c>
      <c r="AK86" s="46">
        <f t="shared" si="6"/>
        <v>0</v>
      </c>
      <c r="AL86" s="46">
        <f t="shared" si="10"/>
        <v>0</v>
      </c>
    </row>
    <row r="87" spans="1:38" ht="24" customHeight="1">
      <c r="A87" s="17" t="str">
        <f>IF('様式 A-1'!$AL$1="","",'様式 A-1'!$AL$1)</f>
        <v/>
      </c>
      <c r="B87" s="44"/>
      <c r="C87" s="45" t="str">
        <f t="shared" si="8"/>
        <v/>
      </c>
      <c r="D87" s="45" t="str">
        <f t="shared" si="9"/>
        <v/>
      </c>
      <c r="E87" s="45" t="str">
        <f>IF(J87="","",IF('様式 A-1'!$D$7&lt;&gt;"",'様式 A-1'!$D$7,'様式 A-1'!$D$8))</f>
        <v/>
      </c>
      <c r="F87" s="45" t="str">
        <f>IF(J87="","",'様式 WA-1（集計作業用）'!$C$7)</f>
        <v/>
      </c>
      <c r="G87" s="17" t="str">
        <f>IF(J87="","",MID('様式 A-1'!$AG$7,1,FIND("ブ",'様式 A-1'!$AG$7)-1))</f>
        <v/>
      </c>
      <c r="H87" s="17"/>
      <c r="I87" s="44" t="s">
        <v>175</v>
      </c>
      <c r="J87" s="26"/>
      <c r="K87" s="27"/>
      <c r="L87" s="26"/>
      <c r="M87" s="27"/>
      <c r="N87" s="17" t="s">
        <v>38</v>
      </c>
      <c r="O87" s="44"/>
      <c r="P87" s="155"/>
      <c r="Q87" s="17"/>
      <c r="R87" s="17"/>
      <c r="S87" s="17"/>
      <c r="T87" s="22"/>
      <c r="U87" s="225"/>
      <c r="V87" s="17"/>
      <c r="W87" s="17"/>
      <c r="X87" s="16"/>
      <c r="Y87" s="17" t="str">
        <f>IF(X87="","",DATEDIF(X87,'様式 A-1'!$G$2,"Y"))</f>
        <v/>
      </c>
      <c r="Z87" s="17"/>
      <c r="AA87" s="225"/>
      <c r="AB87" s="123"/>
      <c r="AC87" s="123"/>
      <c r="AD87" s="123"/>
      <c r="AE87" s="123"/>
      <c r="AF87" s="123"/>
      <c r="AG87" s="123"/>
      <c r="AH87" s="123"/>
      <c r="AI87" s="192"/>
      <c r="AJ87" s="17">
        <f t="shared" si="11"/>
        <v>0</v>
      </c>
      <c r="AK87" s="46">
        <f t="shared" si="6"/>
        <v>0</v>
      </c>
      <c r="AL87" s="46">
        <f t="shared" si="10"/>
        <v>0</v>
      </c>
    </row>
    <row r="88" spans="1:38" ht="24" customHeight="1">
      <c r="A88" s="17" t="str">
        <f>IF('様式 A-1'!$AL$1="","",'様式 A-1'!$AL$1)</f>
        <v/>
      </c>
      <c r="B88" s="44"/>
      <c r="C88" s="45" t="str">
        <f t="shared" si="8"/>
        <v/>
      </c>
      <c r="D88" s="45" t="str">
        <f t="shared" si="9"/>
        <v/>
      </c>
      <c r="E88" s="45" t="str">
        <f>IF(J88="","",IF('様式 A-1'!$D$7&lt;&gt;"",'様式 A-1'!$D$7,'様式 A-1'!$D$8))</f>
        <v/>
      </c>
      <c r="F88" s="45" t="str">
        <f>IF(J88="","",'様式 WA-1（集計作業用）'!$C$7)</f>
        <v/>
      </c>
      <c r="G88" s="17" t="str">
        <f>IF(J88="","",MID('様式 A-1'!$AG$7,1,FIND("ブ",'様式 A-1'!$AG$7)-1))</f>
        <v/>
      </c>
      <c r="H88" s="17"/>
      <c r="I88" s="44" t="s">
        <v>176</v>
      </c>
      <c r="J88" s="26"/>
      <c r="K88" s="27"/>
      <c r="L88" s="26"/>
      <c r="M88" s="27"/>
      <c r="N88" s="17" t="s">
        <v>38</v>
      </c>
      <c r="O88" s="44"/>
      <c r="P88" s="155"/>
      <c r="Q88" s="17"/>
      <c r="R88" s="17"/>
      <c r="S88" s="17"/>
      <c r="T88" s="22"/>
      <c r="U88" s="225"/>
      <c r="V88" s="17"/>
      <c r="W88" s="17"/>
      <c r="X88" s="16"/>
      <c r="Y88" s="17" t="str">
        <f>IF(X88="","",DATEDIF(X88,'様式 A-1'!$G$2,"Y"))</f>
        <v/>
      </c>
      <c r="Z88" s="17"/>
      <c r="AA88" s="225"/>
      <c r="AB88" s="123"/>
      <c r="AC88" s="123"/>
      <c r="AD88" s="123"/>
      <c r="AE88" s="123"/>
      <c r="AF88" s="123"/>
      <c r="AG88" s="123"/>
      <c r="AH88" s="123"/>
      <c r="AI88" s="192"/>
      <c r="AJ88" s="17">
        <f t="shared" si="11"/>
        <v>0</v>
      </c>
      <c r="AK88" s="46">
        <f t="shared" si="6"/>
        <v>0</v>
      </c>
      <c r="AL88" s="46">
        <f t="shared" si="10"/>
        <v>0</v>
      </c>
    </row>
    <row r="89" spans="1:38" ht="24" customHeight="1">
      <c r="A89" s="17" t="str">
        <f>IF('様式 A-1'!$AL$1="","",'様式 A-1'!$AL$1)</f>
        <v/>
      </c>
      <c r="B89" s="44"/>
      <c r="C89" s="45" t="str">
        <f t="shared" si="8"/>
        <v/>
      </c>
      <c r="D89" s="45" t="str">
        <f t="shared" si="9"/>
        <v/>
      </c>
      <c r="E89" s="45" t="str">
        <f>IF(J89="","",IF('様式 A-1'!$D$7&lt;&gt;"",'様式 A-1'!$D$7,'様式 A-1'!$D$8))</f>
        <v/>
      </c>
      <c r="F89" s="45" t="str">
        <f>IF(J89="","",'様式 WA-1（集計作業用）'!$C$7)</f>
        <v/>
      </c>
      <c r="G89" s="17" t="str">
        <f>IF(J89="","",MID('様式 A-1'!$AG$7,1,FIND("ブ",'様式 A-1'!$AG$7)-1))</f>
        <v/>
      </c>
      <c r="H89" s="17"/>
      <c r="I89" s="44" t="s">
        <v>177</v>
      </c>
      <c r="J89" s="26"/>
      <c r="K89" s="27"/>
      <c r="L89" s="26"/>
      <c r="M89" s="27"/>
      <c r="N89" s="17" t="s">
        <v>38</v>
      </c>
      <c r="O89" s="44"/>
      <c r="P89" s="155"/>
      <c r="Q89" s="17"/>
      <c r="R89" s="17"/>
      <c r="S89" s="17"/>
      <c r="T89" s="22"/>
      <c r="U89" s="225"/>
      <c r="V89" s="17"/>
      <c r="W89" s="17"/>
      <c r="X89" s="16"/>
      <c r="Y89" s="17" t="str">
        <f>IF(X89="","",DATEDIF(X89,'様式 A-1'!$G$2,"Y"))</f>
        <v/>
      </c>
      <c r="Z89" s="17"/>
      <c r="AA89" s="225"/>
      <c r="AB89" s="123"/>
      <c r="AC89" s="123"/>
      <c r="AD89" s="123"/>
      <c r="AE89" s="123"/>
      <c r="AF89" s="123"/>
      <c r="AG89" s="123"/>
      <c r="AH89" s="123"/>
      <c r="AI89" s="192"/>
      <c r="AJ89" s="17">
        <f t="shared" si="11"/>
        <v>0</v>
      </c>
      <c r="AK89" s="46">
        <f t="shared" si="6"/>
        <v>0</v>
      </c>
      <c r="AL89" s="46">
        <f t="shared" si="10"/>
        <v>0</v>
      </c>
    </row>
    <row r="90" spans="1:38" ht="24" customHeight="1">
      <c r="A90" s="17" t="str">
        <f>IF('様式 A-1'!$AL$1="","",'様式 A-1'!$AL$1)</f>
        <v/>
      </c>
      <c r="B90" s="44"/>
      <c r="C90" s="45" t="str">
        <f t="shared" si="4"/>
        <v/>
      </c>
      <c r="D90" s="45" t="str">
        <f t="shared" si="3"/>
        <v/>
      </c>
      <c r="E90" s="45" t="str">
        <f>IF(J90="","",IF('様式 A-1'!$D$7&lt;&gt;"",'様式 A-1'!$D$7,'様式 A-1'!$D$8))</f>
        <v/>
      </c>
      <c r="F90" s="45" t="str">
        <f>IF(J90="","",'様式 WA-1（集計作業用）'!$C$7)</f>
        <v/>
      </c>
      <c r="G90" s="17" t="str">
        <f>IF(J90="","",MID('様式 A-1'!$AG$7,1,FIND("ブ",'様式 A-1'!$AG$7)-1))</f>
        <v/>
      </c>
      <c r="H90" s="17"/>
      <c r="I90" s="44" t="s">
        <v>537</v>
      </c>
      <c r="J90" s="26"/>
      <c r="K90" s="27"/>
      <c r="L90" s="26"/>
      <c r="M90" s="27"/>
      <c r="N90" s="17" t="s">
        <v>38</v>
      </c>
      <c r="O90" s="44"/>
      <c r="P90" s="155"/>
      <c r="Q90" s="17"/>
      <c r="R90" s="17"/>
      <c r="S90" s="17"/>
      <c r="T90" s="22"/>
      <c r="U90" s="225"/>
      <c r="V90" s="17"/>
      <c r="W90" s="17"/>
      <c r="X90" s="16"/>
      <c r="Y90" s="17" t="str">
        <f>IF(X90="","",DATEDIF(X90,'様式 A-1'!$G$2,"Y"))</f>
        <v/>
      </c>
      <c r="Z90" s="17"/>
      <c r="AA90" s="225"/>
      <c r="AB90" s="123"/>
      <c r="AC90" s="123"/>
      <c r="AD90" s="123"/>
      <c r="AE90" s="123"/>
      <c r="AF90" s="123"/>
      <c r="AG90" s="123"/>
      <c r="AH90" s="123"/>
      <c r="AI90" s="192"/>
      <c r="AJ90" s="17">
        <f t="shared" si="11"/>
        <v>0</v>
      </c>
      <c r="AK90" s="46">
        <f t="shared" si="6"/>
        <v>0</v>
      </c>
      <c r="AL90" s="46">
        <f t="shared" ref="AL90:AL111" si="12">IF(AJ90&lt;=$AQ$154,0,AJ90-$AQ$154)</f>
        <v>0</v>
      </c>
    </row>
    <row r="91" spans="1:38" ht="24" customHeight="1">
      <c r="A91" s="17" t="str">
        <f>IF('様式 A-1'!$AL$1="","",'様式 A-1'!$AL$1)</f>
        <v/>
      </c>
      <c r="B91" s="44"/>
      <c r="C91" s="45" t="str">
        <f t="shared" si="4"/>
        <v/>
      </c>
      <c r="D91" s="45" t="str">
        <f t="shared" si="3"/>
        <v/>
      </c>
      <c r="E91" s="45" t="str">
        <f>IF(J91="","",IF('様式 A-1'!$D$7&lt;&gt;"",'様式 A-1'!$D$7,'様式 A-1'!$D$8))</f>
        <v/>
      </c>
      <c r="F91" s="45" t="str">
        <f>IF(J91="","",'様式 WA-1（集計作業用）'!$C$7)</f>
        <v/>
      </c>
      <c r="G91" s="17" t="str">
        <f>IF(J91="","",MID('様式 A-1'!$AG$7,1,FIND("ブ",'様式 A-1'!$AG$7)-1))</f>
        <v/>
      </c>
      <c r="H91" s="17"/>
      <c r="I91" s="44" t="s">
        <v>538</v>
      </c>
      <c r="J91" s="26"/>
      <c r="K91" s="27"/>
      <c r="L91" s="26"/>
      <c r="M91" s="27"/>
      <c r="N91" s="17" t="s">
        <v>38</v>
      </c>
      <c r="O91" s="44"/>
      <c r="P91" s="155"/>
      <c r="Q91" s="17"/>
      <c r="R91" s="17"/>
      <c r="S91" s="17"/>
      <c r="T91" s="22"/>
      <c r="U91" s="225"/>
      <c r="V91" s="17"/>
      <c r="W91" s="17"/>
      <c r="X91" s="16"/>
      <c r="Y91" s="17" t="str">
        <f>IF(X91="","",DATEDIF(X91,'様式 A-1'!$G$2,"Y"))</f>
        <v/>
      </c>
      <c r="Z91" s="17"/>
      <c r="AA91" s="225"/>
      <c r="AB91" s="123"/>
      <c r="AC91" s="123"/>
      <c r="AD91" s="123"/>
      <c r="AE91" s="123"/>
      <c r="AF91" s="123"/>
      <c r="AG91" s="123"/>
      <c r="AH91" s="123"/>
      <c r="AI91" s="192"/>
      <c r="AJ91" s="17">
        <f t="shared" si="11"/>
        <v>0</v>
      </c>
      <c r="AK91" s="46">
        <f t="shared" si="6"/>
        <v>0</v>
      </c>
      <c r="AL91" s="46">
        <f t="shared" si="12"/>
        <v>0</v>
      </c>
    </row>
    <row r="92" spans="1:38" ht="24" customHeight="1">
      <c r="A92" s="17" t="str">
        <f>IF('様式 A-1'!$AL$1="","",'様式 A-1'!$AL$1)</f>
        <v/>
      </c>
      <c r="B92" s="44"/>
      <c r="C92" s="45" t="str">
        <f t="shared" si="4"/>
        <v/>
      </c>
      <c r="D92" s="45" t="str">
        <f t="shared" si="3"/>
        <v/>
      </c>
      <c r="E92" s="45" t="str">
        <f>IF(J92="","",IF('様式 A-1'!$D$7&lt;&gt;"",'様式 A-1'!$D$7,'様式 A-1'!$D$8))</f>
        <v/>
      </c>
      <c r="F92" s="45" t="str">
        <f>IF(J92="","",'様式 WA-1（集計作業用）'!$C$7)</f>
        <v/>
      </c>
      <c r="G92" s="17" t="str">
        <f>IF(J92="","",MID('様式 A-1'!$AG$7,1,FIND("ブ",'様式 A-1'!$AG$7)-1))</f>
        <v/>
      </c>
      <c r="H92" s="17"/>
      <c r="I92" s="44" t="s">
        <v>539</v>
      </c>
      <c r="J92" s="26"/>
      <c r="K92" s="27"/>
      <c r="L92" s="26"/>
      <c r="M92" s="27"/>
      <c r="N92" s="17" t="s">
        <v>38</v>
      </c>
      <c r="O92" s="44"/>
      <c r="P92" s="155"/>
      <c r="Q92" s="17"/>
      <c r="R92" s="17"/>
      <c r="S92" s="17"/>
      <c r="T92" s="22"/>
      <c r="U92" s="225"/>
      <c r="V92" s="17"/>
      <c r="W92" s="17"/>
      <c r="X92" s="16"/>
      <c r="Y92" s="17" t="str">
        <f>IF(X92="","",DATEDIF(X92,'様式 A-1'!$G$2,"Y"))</f>
        <v/>
      </c>
      <c r="Z92" s="17"/>
      <c r="AA92" s="225"/>
      <c r="AB92" s="123"/>
      <c r="AC92" s="123"/>
      <c r="AD92" s="123"/>
      <c r="AE92" s="123"/>
      <c r="AF92" s="123"/>
      <c r="AG92" s="123"/>
      <c r="AH92" s="123"/>
      <c r="AI92" s="192"/>
      <c r="AJ92" s="17">
        <f t="shared" si="11"/>
        <v>0</v>
      </c>
      <c r="AK92" s="46">
        <f t="shared" si="6"/>
        <v>0</v>
      </c>
      <c r="AL92" s="46">
        <f t="shared" si="12"/>
        <v>0</v>
      </c>
    </row>
    <row r="93" spans="1:38" ht="24" customHeight="1">
      <c r="A93" s="17" t="str">
        <f>IF('様式 A-1'!$AL$1="","",'様式 A-1'!$AL$1)</f>
        <v/>
      </c>
      <c r="B93" s="44"/>
      <c r="C93" s="45" t="str">
        <f t="shared" si="4"/>
        <v/>
      </c>
      <c r="D93" s="45" t="str">
        <f t="shared" si="3"/>
        <v/>
      </c>
      <c r="E93" s="45" t="str">
        <f>IF(J93="","",IF('様式 A-1'!$D$7&lt;&gt;"",'様式 A-1'!$D$7,'様式 A-1'!$D$8))</f>
        <v/>
      </c>
      <c r="F93" s="45" t="str">
        <f>IF(J93="","",'様式 WA-1（集計作業用）'!$C$7)</f>
        <v/>
      </c>
      <c r="G93" s="17" t="str">
        <f>IF(J93="","",MID('様式 A-1'!$AG$7,1,FIND("ブ",'様式 A-1'!$AG$7)-1))</f>
        <v/>
      </c>
      <c r="H93" s="17"/>
      <c r="I93" s="44" t="s">
        <v>540</v>
      </c>
      <c r="J93" s="26"/>
      <c r="K93" s="27"/>
      <c r="L93" s="26"/>
      <c r="M93" s="27"/>
      <c r="N93" s="17" t="s">
        <v>38</v>
      </c>
      <c r="O93" s="44"/>
      <c r="P93" s="155"/>
      <c r="Q93" s="17"/>
      <c r="R93" s="17"/>
      <c r="S93" s="17"/>
      <c r="T93" s="22"/>
      <c r="U93" s="225"/>
      <c r="V93" s="17"/>
      <c r="W93" s="17"/>
      <c r="X93" s="16"/>
      <c r="Y93" s="17" t="str">
        <f>IF(X93="","",DATEDIF(X93,'様式 A-1'!$G$2,"Y"))</f>
        <v/>
      </c>
      <c r="Z93" s="17"/>
      <c r="AA93" s="225"/>
      <c r="AB93" s="123"/>
      <c r="AC93" s="123"/>
      <c r="AD93" s="123"/>
      <c r="AE93" s="123"/>
      <c r="AF93" s="123"/>
      <c r="AG93" s="123"/>
      <c r="AH93" s="123"/>
      <c r="AI93" s="192"/>
      <c r="AJ93" s="17">
        <f t="shared" si="11"/>
        <v>0</v>
      </c>
      <c r="AK93" s="46">
        <f t="shared" si="6"/>
        <v>0</v>
      </c>
      <c r="AL93" s="46">
        <f t="shared" si="12"/>
        <v>0</v>
      </c>
    </row>
    <row r="94" spans="1:38" ht="24" customHeight="1">
      <c r="A94" s="17" t="str">
        <f>IF('様式 A-1'!$AL$1="","",'様式 A-1'!$AL$1)</f>
        <v/>
      </c>
      <c r="B94" s="44"/>
      <c r="C94" s="45" t="str">
        <f t="shared" si="4"/>
        <v/>
      </c>
      <c r="D94" s="45" t="str">
        <f t="shared" si="3"/>
        <v/>
      </c>
      <c r="E94" s="45" t="str">
        <f>IF(J94="","",IF('様式 A-1'!$D$7&lt;&gt;"",'様式 A-1'!$D$7,'様式 A-1'!$D$8))</f>
        <v/>
      </c>
      <c r="F94" s="45" t="str">
        <f>IF(J94="","",'様式 WA-1（集計作業用）'!$C$7)</f>
        <v/>
      </c>
      <c r="G94" s="17" t="str">
        <f>IF(J94="","",MID('様式 A-1'!$AG$7,1,FIND("ブ",'様式 A-1'!$AG$7)-1))</f>
        <v/>
      </c>
      <c r="H94" s="17"/>
      <c r="I94" s="44" t="s">
        <v>541</v>
      </c>
      <c r="J94" s="26"/>
      <c r="K94" s="27"/>
      <c r="L94" s="26"/>
      <c r="M94" s="27"/>
      <c r="N94" s="17" t="s">
        <v>38</v>
      </c>
      <c r="O94" s="44"/>
      <c r="P94" s="155"/>
      <c r="Q94" s="17"/>
      <c r="R94" s="17"/>
      <c r="S94" s="17"/>
      <c r="T94" s="22"/>
      <c r="U94" s="225"/>
      <c r="V94" s="17"/>
      <c r="W94" s="17"/>
      <c r="X94" s="16"/>
      <c r="Y94" s="17" t="str">
        <f>IF(X94="","",DATEDIF(X94,'様式 A-1'!$G$2,"Y"))</f>
        <v/>
      </c>
      <c r="Z94" s="17"/>
      <c r="AA94" s="225"/>
      <c r="AB94" s="123"/>
      <c r="AC94" s="123"/>
      <c r="AD94" s="123"/>
      <c r="AE94" s="123"/>
      <c r="AF94" s="123"/>
      <c r="AG94" s="123"/>
      <c r="AH94" s="123"/>
      <c r="AI94" s="192"/>
      <c r="AJ94" s="17">
        <f t="shared" si="11"/>
        <v>0</v>
      </c>
      <c r="AK94" s="46">
        <f t="shared" si="6"/>
        <v>0</v>
      </c>
      <c r="AL94" s="46">
        <f t="shared" si="12"/>
        <v>0</v>
      </c>
    </row>
    <row r="95" spans="1:38" ht="24" customHeight="1">
      <c r="A95" s="17" t="str">
        <f>IF('様式 A-1'!$AL$1="","",'様式 A-1'!$AL$1)</f>
        <v/>
      </c>
      <c r="B95" s="44"/>
      <c r="C95" s="45" t="str">
        <f t="shared" si="4"/>
        <v/>
      </c>
      <c r="D95" s="45" t="str">
        <f t="shared" si="3"/>
        <v/>
      </c>
      <c r="E95" s="45" t="str">
        <f>IF(J95="","",IF('様式 A-1'!$D$7&lt;&gt;"",'様式 A-1'!$D$7,'様式 A-1'!$D$8))</f>
        <v/>
      </c>
      <c r="F95" s="45" t="str">
        <f>IF(J95="","",'様式 WA-1（集計作業用）'!$C$7)</f>
        <v/>
      </c>
      <c r="G95" s="17" t="str">
        <f>IF(J95="","",MID('様式 A-1'!$AG$7,1,FIND("ブ",'様式 A-1'!$AG$7)-1))</f>
        <v/>
      </c>
      <c r="H95" s="17"/>
      <c r="I95" s="44" t="s">
        <v>542</v>
      </c>
      <c r="J95" s="26"/>
      <c r="K95" s="27"/>
      <c r="L95" s="26"/>
      <c r="M95" s="27"/>
      <c r="N95" s="17" t="s">
        <v>38</v>
      </c>
      <c r="O95" s="44"/>
      <c r="P95" s="155"/>
      <c r="Q95" s="17"/>
      <c r="R95" s="17"/>
      <c r="S95" s="17"/>
      <c r="T95" s="22"/>
      <c r="U95" s="225"/>
      <c r="V95" s="17"/>
      <c r="W95" s="17"/>
      <c r="X95" s="16"/>
      <c r="Y95" s="17" t="str">
        <f>IF(X95="","",DATEDIF(X95,'様式 A-1'!$G$2,"Y"))</f>
        <v/>
      </c>
      <c r="Z95" s="17"/>
      <c r="AA95" s="225"/>
      <c r="AB95" s="123"/>
      <c r="AC95" s="123"/>
      <c r="AD95" s="123"/>
      <c r="AE95" s="123"/>
      <c r="AF95" s="123"/>
      <c r="AG95" s="123"/>
      <c r="AH95" s="123"/>
      <c r="AI95" s="192"/>
      <c r="AJ95" s="17">
        <f t="shared" si="11"/>
        <v>0</v>
      </c>
      <c r="AK95" s="46">
        <f t="shared" si="6"/>
        <v>0</v>
      </c>
      <c r="AL95" s="46">
        <f t="shared" si="12"/>
        <v>0</v>
      </c>
    </row>
    <row r="96" spans="1:38" ht="24" customHeight="1">
      <c r="A96" s="17" t="str">
        <f>IF('様式 A-1'!$AL$1="","",'様式 A-1'!$AL$1)</f>
        <v/>
      </c>
      <c r="B96" s="44"/>
      <c r="C96" s="45" t="str">
        <f t="shared" si="4"/>
        <v/>
      </c>
      <c r="D96" s="45" t="str">
        <f t="shared" si="3"/>
        <v/>
      </c>
      <c r="E96" s="45" t="str">
        <f>IF(J96="","",IF('様式 A-1'!$D$7&lt;&gt;"",'様式 A-1'!$D$7,'様式 A-1'!$D$8))</f>
        <v/>
      </c>
      <c r="F96" s="45" t="str">
        <f>IF(J96="","",'様式 WA-1（集計作業用）'!$C$7)</f>
        <v/>
      </c>
      <c r="G96" s="17" t="str">
        <f>IF(J96="","",MID('様式 A-1'!$AG$7,1,FIND("ブ",'様式 A-1'!$AG$7)-1))</f>
        <v/>
      </c>
      <c r="H96" s="17"/>
      <c r="I96" s="44" t="s">
        <v>543</v>
      </c>
      <c r="J96" s="26"/>
      <c r="K96" s="27"/>
      <c r="L96" s="26"/>
      <c r="M96" s="27"/>
      <c r="N96" s="17" t="s">
        <v>38</v>
      </c>
      <c r="O96" s="44"/>
      <c r="P96" s="155"/>
      <c r="Q96" s="17"/>
      <c r="R96" s="17"/>
      <c r="S96" s="17"/>
      <c r="T96" s="22"/>
      <c r="U96" s="225"/>
      <c r="V96" s="17"/>
      <c r="W96" s="17"/>
      <c r="X96" s="16"/>
      <c r="Y96" s="17" t="str">
        <f>IF(X96="","",DATEDIF(X96,'様式 A-1'!$G$2,"Y"))</f>
        <v/>
      </c>
      <c r="Z96" s="17"/>
      <c r="AA96" s="225"/>
      <c r="AB96" s="123"/>
      <c r="AC96" s="123"/>
      <c r="AD96" s="123"/>
      <c r="AE96" s="123"/>
      <c r="AF96" s="123"/>
      <c r="AG96" s="123"/>
      <c r="AH96" s="123"/>
      <c r="AI96" s="192"/>
      <c r="AJ96" s="17">
        <f t="shared" si="11"/>
        <v>0</v>
      </c>
      <c r="AK96" s="46">
        <f t="shared" si="6"/>
        <v>0</v>
      </c>
      <c r="AL96" s="46">
        <f t="shared" si="12"/>
        <v>0</v>
      </c>
    </row>
    <row r="97" spans="1:38" ht="24" customHeight="1">
      <c r="A97" s="17" t="str">
        <f>IF('様式 A-1'!$AL$1="","",'様式 A-1'!$AL$1)</f>
        <v/>
      </c>
      <c r="B97" s="44"/>
      <c r="C97" s="45" t="str">
        <f t="shared" si="4"/>
        <v/>
      </c>
      <c r="D97" s="45" t="str">
        <f t="shared" si="3"/>
        <v/>
      </c>
      <c r="E97" s="45" t="str">
        <f>IF(J97="","",IF('様式 A-1'!$D$7&lt;&gt;"",'様式 A-1'!$D$7,'様式 A-1'!$D$8))</f>
        <v/>
      </c>
      <c r="F97" s="45" t="str">
        <f>IF(J97="","",'様式 WA-1（集計作業用）'!$C$7)</f>
        <v/>
      </c>
      <c r="G97" s="17" t="str">
        <f>IF(J97="","",MID('様式 A-1'!$AG$7,1,FIND("ブ",'様式 A-1'!$AG$7)-1))</f>
        <v/>
      </c>
      <c r="H97" s="17"/>
      <c r="I97" s="44" t="s">
        <v>544</v>
      </c>
      <c r="J97" s="26"/>
      <c r="K97" s="27"/>
      <c r="L97" s="26"/>
      <c r="M97" s="27"/>
      <c r="N97" s="17" t="s">
        <v>38</v>
      </c>
      <c r="O97" s="44"/>
      <c r="P97" s="155"/>
      <c r="Q97" s="17"/>
      <c r="R97" s="17"/>
      <c r="S97" s="17"/>
      <c r="T97" s="22"/>
      <c r="U97" s="225"/>
      <c r="V97" s="17"/>
      <c r="W97" s="17"/>
      <c r="X97" s="16"/>
      <c r="Y97" s="17" t="str">
        <f>IF(X97="","",DATEDIF(X97,'様式 A-1'!$G$2,"Y"))</f>
        <v/>
      </c>
      <c r="Z97" s="17"/>
      <c r="AA97" s="225"/>
      <c r="AB97" s="123"/>
      <c r="AC97" s="123"/>
      <c r="AD97" s="123"/>
      <c r="AE97" s="123"/>
      <c r="AF97" s="123"/>
      <c r="AG97" s="123"/>
      <c r="AH97" s="123"/>
      <c r="AI97" s="192"/>
      <c r="AJ97" s="17">
        <f t="shared" si="11"/>
        <v>0</v>
      </c>
      <c r="AK97" s="46">
        <f t="shared" si="6"/>
        <v>0</v>
      </c>
      <c r="AL97" s="46">
        <f t="shared" si="12"/>
        <v>0</v>
      </c>
    </row>
    <row r="98" spans="1:38" ht="24" customHeight="1">
      <c r="A98" s="17" t="str">
        <f>IF('様式 A-1'!$AL$1="","",'様式 A-1'!$AL$1)</f>
        <v/>
      </c>
      <c r="B98" s="44"/>
      <c r="C98" s="45" t="str">
        <f t="shared" si="4"/>
        <v/>
      </c>
      <c r="D98" s="45" t="str">
        <f t="shared" si="3"/>
        <v/>
      </c>
      <c r="E98" s="45" t="str">
        <f>IF(J98="","",IF('様式 A-1'!$D$7&lt;&gt;"",'様式 A-1'!$D$7,'様式 A-1'!$D$8))</f>
        <v/>
      </c>
      <c r="F98" s="45" t="str">
        <f>IF(J98="","",'様式 WA-1（集計作業用）'!$C$7)</f>
        <v/>
      </c>
      <c r="G98" s="17" t="str">
        <f>IF(J98="","",MID('様式 A-1'!$AG$7,1,FIND("ブ",'様式 A-1'!$AG$7)-1))</f>
        <v/>
      </c>
      <c r="H98" s="17"/>
      <c r="I98" s="44" t="s">
        <v>545</v>
      </c>
      <c r="J98" s="26"/>
      <c r="K98" s="27"/>
      <c r="L98" s="26"/>
      <c r="M98" s="27"/>
      <c r="N98" s="17" t="s">
        <v>38</v>
      </c>
      <c r="O98" s="44"/>
      <c r="P98" s="155"/>
      <c r="Q98" s="17"/>
      <c r="R98" s="17"/>
      <c r="S98" s="17"/>
      <c r="T98" s="22"/>
      <c r="U98" s="225"/>
      <c r="V98" s="17"/>
      <c r="W98" s="17"/>
      <c r="X98" s="16"/>
      <c r="Y98" s="17" t="str">
        <f>IF(X98="","",DATEDIF(X98,'様式 A-1'!$G$2,"Y"))</f>
        <v/>
      </c>
      <c r="Z98" s="17"/>
      <c r="AA98" s="225"/>
      <c r="AB98" s="123"/>
      <c r="AC98" s="123"/>
      <c r="AD98" s="123"/>
      <c r="AE98" s="123"/>
      <c r="AF98" s="123"/>
      <c r="AG98" s="123"/>
      <c r="AH98" s="123"/>
      <c r="AI98" s="192"/>
      <c r="AJ98" s="17">
        <f t="shared" si="11"/>
        <v>0</v>
      </c>
      <c r="AK98" s="46">
        <f t="shared" si="6"/>
        <v>0</v>
      </c>
      <c r="AL98" s="46">
        <f t="shared" si="12"/>
        <v>0</v>
      </c>
    </row>
    <row r="99" spans="1:38" ht="24" customHeight="1">
      <c r="A99" s="17" t="str">
        <f>IF('様式 A-1'!$AL$1="","",'様式 A-1'!$AL$1)</f>
        <v/>
      </c>
      <c r="B99" s="44"/>
      <c r="C99" s="45" t="str">
        <f t="shared" si="4"/>
        <v/>
      </c>
      <c r="D99" s="45" t="str">
        <f t="shared" si="3"/>
        <v/>
      </c>
      <c r="E99" s="45" t="str">
        <f>IF(J99="","",IF('様式 A-1'!$D$7&lt;&gt;"",'様式 A-1'!$D$7,'様式 A-1'!$D$8))</f>
        <v/>
      </c>
      <c r="F99" s="45" t="str">
        <f>IF(J99="","",'様式 WA-1（集計作業用）'!$C$7)</f>
        <v/>
      </c>
      <c r="G99" s="17" t="str">
        <f>IF(J99="","",MID('様式 A-1'!$AG$7,1,FIND("ブ",'様式 A-1'!$AG$7)-1))</f>
        <v/>
      </c>
      <c r="H99" s="17"/>
      <c r="I99" s="44" t="s">
        <v>546</v>
      </c>
      <c r="J99" s="26"/>
      <c r="K99" s="27"/>
      <c r="L99" s="26"/>
      <c r="M99" s="27"/>
      <c r="N99" s="17" t="s">
        <v>38</v>
      </c>
      <c r="O99" s="44"/>
      <c r="P99" s="155"/>
      <c r="Q99" s="17"/>
      <c r="R99" s="17"/>
      <c r="S99" s="17"/>
      <c r="T99" s="22"/>
      <c r="U99" s="225"/>
      <c r="V99" s="17"/>
      <c r="W99" s="17"/>
      <c r="X99" s="16"/>
      <c r="Y99" s="17" t="str">
        <f>IF(X99="","",DATEDIF(X99,'様式 A-1'!$G$2,"Y"))</f>
        <v/>
      </c>
      <c r="Z99" s="17"/>
      <c r="AA99" s="225"/>
      <c r="AB99" s="123"/>
      <c r="AC99" s="123"/>
      <c r="AD99" s="123"/>
      <c r="AE99" s="123"/>
      <c r="AF99" s="123"/>
      <c r="AG99" s="123"/>
      <c r="AH99" s="123"/>
      <c r="AI99" s="192"/>
      <c r="AJ99" s="17">
        <f t="shared" si="11"/>
        <v>0</v>
      </c>
      <c r="AK99" s="46">
        <f t="shared" si="6"/>
        <v>0</v>
      </c>
      <c r="AL99" s="46">
        <f t="shared" si="12"/>
        <v>0</v>
      </c>
    </row>
    <row r="100" spans="1:38" ht="24" customHeight="1">
      <c r="A100" s="17" t="str">
        <f>IF('様式 A-1'!$AL$1="","",'様式 A-1'!$AL$1)</f>
        <v/>
      </c>
      <c r="B100" s="44"/>
      <c r="C100" s="45" t="str">
        <f t="shared" si="4"/>
        <v/>
      </c>
      <c r="D100" s="45" t="str">
        <f t="shared" si="3"/>
        <v/>
      </c>
      <c r="E100" s="45" t="str">
        <f>IF(J100="","",IF('様式 A-1'!$D$7&lt;&gt;"",'様式 A-1'!$D$7,'様式 A-1'!$D$8))</f>
        <v/>
      </c>
      <c r="F100" s="45" t="str">
        <f>IF(J100="","",'様式 WA-1（集計作業用）'!$C$7)</f>
        <v/>
      </c>
      <c r="G100" s="17" t="str">
        <f>IF(J100="","",MID('様式 A-1'!$AG$7,1,FIND("ブ",'様式 A-1'!$AG$7)-1))</f>
        <v/>
      </c>
      <c r="H100" s="17"/>
      <c r="I100" s="44" t="s">
        <v>547</v>
      </c>
      <c r="J100" s="26"/>
      <c r="K100" s="27"/>
      <c r="L100" s="26"/>
      <c r="M100" s="27"/>
      <c r="N100" s="17" t="s">
        <v>38</v>
      </c>
      <c r="O100" s="44"/>
      <c r="P100" s="155"/>
      <c r="Q100" s="17"/>
      <c r="R100" s="17"/>
      <c r="S100" s="17"/>
      <c r="T100" s="22"/>
      <c r="U100" s="225"/>
      <c r="V100" s="17"/>
      <c r="W100" s="17"/>
      <c r="X100" s="16"/>
      <c r="Y100" s="17" t="str">
        <f>IF(X100="","",DATEDIF(X100,'様式 A-1'!$G$2,"Y"))</f>
        <v/>
      </c>
      <c r="Z100" s="17"/>
      <c r="AA100" s="225"/>
      <c r="AB100" s="123"/>
      <c r="AC100" s="123"/>
      <c r="AD100" s="123"/>
      <c r="AE100" s="123"/>
      <c r="AF100" s="123"/>
      <c r="AG100" s="123"/>
      <c r="AH100" s="123"/>
      <c r="AI100" s="192"/>
      <c r="AJ100" s="17">
        <f t="shared" si="11"/>
        <v>0</v>
      </c>
      <c r="AK100" s="46">
        <f t="shared" si="6"/>
        <v>0</v>
      </c>
      <c r="AL100" s="46">
        <f t="shared" si="12"/>
        <v>0</v>
      </c>
    </row>
    <row r="101" spans="1:38" ht="24" customHeight="1">
      <c r="A101" s="17" t="str">
        <f>IF('様式 A-1'!$AL$1="","",'様式 A-1'!$AL$1)</f>
        <v/>
      </c>
      <c r="B101" s="44"/>
      <c r="C101" s="45" t="str">
        <f t="shared" si="4"/>
        <v/>
      </c>
      <c r="D101" s="45" t="str">
        <f t="shared" si="3"/>
        <v/>
      </c>
      <c r="E101" s="45" t="str">
        <f>IF(J101="","",IF('様式 A-1'!$D$7&lt;&gt;"",'様式 A-1'!$D$7,'様式 A-1'!$D$8))</f>
        <v/>
      </c>
      <c r="F101" s="45" t="str">
        <f>IF(J101="","",'様式 WA-1（集計作業用）'!$C$7)</f>
        <v/>
      </c>
      <c r="G101" s="17" t="str">
        <f>IF(J101="","",MID('様式 A-1'!$AG$7,1,FIND("ブ",'様式 A-1'!$AG$7)-1))</f>
        <v/>
      </c>
      <c r="H101" s="17"/>
      <c r="I101" s="44" t="s">
        <v>548</v>
      </c>
      <c r="J101" s="26"/>
      <c r="K101" s="27"/>
      <c r="L101" s="26"/>
      <c r="M101" s="27"/>
      <c r="N101" s="17" t="s">
        <v>38</v>
      </c>
      <c r="O101" s="44"/>
      <c r="P101" s="155"/>
      <c r="Q101" s="17"/>
      <c r="R101" s="17"/>
      <c r="S101" s="17"/>
      <c r="T101" s="22"/>
      <c r="U101" s="225"/>
      <c r="V101" s="17"/>
      <c r="W101" s="17"/>
      <c r="X101" s="16"/>
      <c r="Y101" s="17" t="str">
        <f>IF(X101="","",DATEDIF(X101,'様式 A-1'!$G$2,"Y"))</f>
        <v/>
      </c>
      <c r="Z101" s="17"/>
      <c r="AA101" s="225"/>
      <c r="AB101" s="123"/>
      <c r="AC101" s="123"/>
      <c r="AD101" s="123"/>
      <c r="AE101" s="123"/>
      <c r="AF101" s="123"/>
      <c r="AG101" s="123"/>
      <c r="AH101" s="123"/>
      <c r="AI101" s="192"/>
      <c r="AJ101" s="17">
        <f t="shared" si="11"/>
        <v>0</v>
      </c>
      <c r="AK101" s="46">
        <f t="shared" si="6"/>
        <v>0</v>
      </c>
      <c r="AL101" s="46">
        <f t="shared" si="12"/>
        <v>0</v>
      </c>
    </row>
    <row r="102" spans="1:38" ht="24" customHeight="1">
      <c r="A102" s="17" t="str">
        <f>IF('様式 A-1'!$AL$1="","",'様式 A-1'!$AL$1)</f>
        <v/>
      </c>
      <c r="B102" s="44"/>
      <c r="C102" s="45" t="str">
        <f t="shared" si="4"/>
        <v/>
      </c>
      <c r="D102" s="45" t="str">
        <f t="shared" si="3"/>
        <v/>
      </c>
      <c r="E102" s="45" t="str">
        <f>IF(J102="","",IF('様式 A-1'!$D$7&lt;&gt;"",'様式 A-1'!$D$7,'様式 A-1'!$D$8))</f>
        <v/>
      </c>
      <c r="F102" s="45" t="str">
        <f>IF(J102="","",'様式 WA-1（集計作業用）'!$C$7)</f>
        <v/>
      </c>
      <c r="G102" s="17" t="str">
        <f>IF(J102="","",MID('様式 A-1'!$AG$7,1,FIND("ブ",'様式 A-1'!$AG$7)-1))</f>
        <v/>
      </c>
      <c r="H102" s="17"/>
      <c r="I102" s="44" t="s">
        <v>549</v>
      </c>
      <c r="J102" s="26"/>
      <c r="K102" s="27"/>
      <c r="L102" s="26"/>
      <c r="M102" s="27"/>
      <c r="N102" s="17" t="s">
        <v>38</v>
      </c>
      <c r="O102" s="44"/>
      <c r="P102" s="155"/>
      <c r="Q102" s="17"/>
      <c r="R102" s="17"/>
      <c r="S102" s="17"/>
      <c r="T102" s="22"/>
      <c r="U102" s="225"/>
      <c r="V102" s="17"/>
      <c r="W102" s="17"/>
      <c r="X102" s="16"/>
      <c r="Y102" s="17" t="str">
        <f>IF(X102="","",DATEDIF(X102,'様式 A-1'!$G$2,"Y"))</f>
        <v/>
      </c>
      <c r="Z102" s="17"/>
      <c r="AA102" s="225"/>
      <c r="AB102" s="123"/>
      <c r="AC102" s="123"/>
      <c r="AD102" s="123"/>
      <c r="AE102" s="123"/>
      <c r="AF102" s="123"/>
      <c r="AG102" s="123"/>
      <c r="AH102" s="123"/>
      <c r="AI102" s="192"/>
      <c r="AJ102" s="17">
        <f t="shared" si="11"/>
        <v>0</v>
      </c>
      <c r="AK102" s="46">
        <f t="shared" si="6"/>
        <v>0</v>
      </c>
      <c r="AL102" s="46">
        <f t="shared" si="12"/>
        <v>0</v>
      </c>
    </row>
    <row r="103" spans="1:38" ht="24" customHeight="1">
      <c r="A103" s="17" t="str">
        <f>IF('様式 A-1'!$AL$1="","",'様式 A-1'!$AL$1)</f>
        <v/>
      </c>
      <c r="B103" s="44"/>
      <c r="C103" s="45" t="str">
        <f t="shared" si="4"/>
        <v/>
      </c>
      <c r="D103" s="45" t="str">
        <f t="shared" si="3"/>
        <v/>
      </c>
      <c r="E103" s="45" t="str">
        <f>IF(J103="","",IF('様式 A-1'!$D$7&lt;&gt;"",'様式 A-1'!$D$7,'様式 A-1'!$D$8))</f>
        <v/>
      </c>
      <c r="F103" s="45" t="str">
        <f>IF(J103="","",'様式 WA-1（集計作業用）'!$C$7)</f>
        <v/>
      </c>
      <c r="G103" s="17" t="str">
        <f>IF(J103="","",MID('様式 A-1'!$AG$7,1,FIND("ブ",'様式 A-1'!$AG$7)-1))</f>
        <v/>
      </c>
      <c r="H103" s="17"/>
      <c r="I103" s="44" t="s">
        <v>550</v>
      </c>
      <c r="J103" s="26"/>
      <c r="K103" s="27"/>
      <c r="L103" s="26"/>
      <c r="M103" s="27"/>
      <c r="N103" s="17" t="s">
        <v>38</v>
      </c>
      <c r="O103" s="44"/>
      <c r="P103" s="155"/>
      <c r="Q103" s="17"/>
      <c r="R103" s="17"/>
      <c r="S103" s="17"/>
      <c r="T103" s="22"/>
      <c r="U103" s="225"/>
      <c r="V103" s="17"/>
      <c r="W103" s="17"/>
      <c r="X103" s="16"/>
      <c r="Y103" s="17" t="str">
        <f>IF(X103="","",DATEDIF(X103,'様式 A-1'!$G$2,"Y"))</f>
        <v/>
      </c>
      <c r="Z103" s="17"/>
      <c r="AA103" s="225"/>
      <c r="AB103" s="123"/>
      <c r="AC103" s="123"/>
      <c r="AD103" s="123"/>
      <c r="AE103" s="123"/>
      <c r="AF103" s="123"/>
      <c r="AG103" s="123"/>
      <c r="AH103" s="123"/>
      <c r="AI103" s="192"/>
      <c r="AJ103" s="17">
        <f t="shared" si="11"/>
        <v>0</v>
      </c>
      <c r="AK103" s="46">
        <f t="shared" si="6"/>
        <v>0</v>
      </c>
      <c r="AL103" s="46">
        <f t="shared" si="12"/>
        <v>0</v>
      </c>
    </row>
    <row r="104" spans="1:38" ht="24" customHeight="1">
      <c r="A104" s="17" t="str">
        <f>IF('様式 A-1'!$AL$1="","",'様式 A-1'!$AL$1)</f>
        <v/>
      </c>
      <c r="B104" s="44"/>
      <c r="C104" s="45" t="str">
        <f t="shared" si="4"/>
        <v/>
      </c>
      <c r="D104" s="45" t="str">
        <f t="shared" si="3"/>
        <v/>
      </c>
      <c r="E104" s="45" t="str">
        <f>IF(J104="","",IF('様式 A-1'!$D$7&lt;&gt;"",'様式 A-1'!$D$7,'様式 A-1'!$D$8))</f>
        <v/>
      </c>
      <c r="F104" s="45" t="str">
        <f>IF(J104="","",'様式 WA-1（集計作業用）'!$C$7)</f>
        <v/>
      </c>
      <c r="G104" s="17" t="str">
        <f>IF(J104="","",MID('様式 A-1'!$AG$7,1,FIND("ブ",'様式 A-1'!$AG$7)-1))</f>
        <v/>
      </c>
      <c r="H104" s="17"/>
      <c r="I104" s="44" t="s">
        <v>551</v>
      </c>
      <c r="J104" s="26"/>
      <c r="K104" s="27"/>
      <c r="L104" s="26"/>
      <c r="M104" s="27"/>
      <c r="N104" s="17" t="s">
        <v>38</v>
      </c>
      <c r="O104" s="44"/>
      <c r="P104" s="155"/>
      <c r="Q104" s="17"/>
      <c r="R104" s="17"/>
      <c r="S104" s="17"/>
      <c r="T104" s="22"/>
      <c r="U104" s="225"/>
      <c r="V104" s="17"/>
      <c r="W104" s="17"/>
      <c r="X104" s="16"/>
      <c r="Y104" s="17" t="str">
        <f>IF(X104="","",DATEDIF(X104,'様式 A-1'!$G$2,"Y"))</f>
        <v/>
      </c>
      <c r="Z104" s="17"/>
      <c r="AA104" s="225"/>
      <c r="AB104" s="123"/>
      <c r="AC104" s="123"/>
      <c r="AD104" s="123"/>
      <c r="AE104" s="123"/>
      <c r="AF104" s="123"/>
      <c r="AG104" s="123"/>
      <c r="AH104" s="123"/>
      <c r="AI104" s="192"/>
      <c r="AJ104" s="17">
        <f t="shared" ref="AJ104:AJ129" si="13">COUNT(AB104:AH104)</f>
        <v>0</v>
      </c>
      <c r="AK104" s="46">
        <f t="shared" si="6"/>
        <v>0</v>
      </c>
      <c r="AL104" s="46">
        <f t="shared" si="12"/>
        <v>0</v>
      </c>
    </row>
    <row r="105" spans="1:38" ht="24" customHeight="1">
      <c r="A105" s="17" t="str">
        <f>IF('様式 A-1'!$AL$1="","",'様式 A-1'!$AL$1)</f>
        <v/>
      </c>
      <c r="B105" s="44"/>
      <c r="C105" s="45" t="str">
        <f t="shared" si="4"/>
        <v/>
      </c>
      <c r="D105" s="45" t="str">
        <f t="shared" si="3"/>
        <v/>
      </c>
      <c r="E105" s="45" t="str">
        <f>IF(J105="","",IF('様式 A-1'!$D$7&lt;&gt;"",'様式 A-1'!$D$7,'様式 A-1'!$D$8))</f>
        <v/>
      </c>
      <c r="F105" s="45" t="str">
        <f>IF(J105="","",'様式 WA-1（集計作業用）'!$C$7)</f>
        <v/>
      </c>
      <c r="G105" s="17" t="str">
        <f>IF(J105="","",MID('様式 A-1'!$AG$7,1,FIND("ブ",'様式 A-1'!$AG$7)-1))</f>
        <v/>
      </c>
      <c r="H105" s="17"/>
      <c r="I105" s="44" t="s">
        <v>552</v>
      </c>
      <c r="J105" s="26"/>
      <c r="K105" s="27"/>
      <c r="L105" s="26"/>
      <c r="M105" s="27"/>
      <c r="N105" s="17" t="s">
        <v>38</v>
      </c>
      <c r="O105" s="44"/>
      <c r="P105" s="155"/>
      <c r="Q105" s="17"/>
      <c r="R105" s="17"/>
      <c r="S105" s="17"/>
      <c r="T105" s="22"/>
      <c r="U105" s="225"/>
      <c r="V105" s="17"/>
      <c r="W105" s="17"/>
      <c r="X105" s="16"/>
      <c r="Y105" s="17" t="str">
        <f>IF(X105="","",DATEDIF(X105,'様式 A-1'!$G$2,"Y"))</f>
        <v/>
      </c>
      <c r="Z105" s="17"/>
      <c r="AA105" s="225"/>
      <c r="AB105" s="123"/>
      <c r="AC105" s="123"/>
      <c r="AD105" s="123"/>
      <c r="AE105" s="123"/>
      <c r="AF105" s="123"/>
      <c r="AG105" s="123"/>
      <c r="AH105" s="123"/>
      <c r="AI105" s="192"/>
      <c r="AJ105" s="17">
        <f t="shared" si="13"/>
        <v>0</v>
      </c>
      <c r="AK105" s="46">
        <f t="shared" si="6"/>
        <v>0</v>
      </c>
      <c r="AL105" s="46">
        <f t="shared" si="12"/>
        <v>0</v>
      </c>
    </row>
    <row r="106" spans="1:38" ht="24" customHeight="1">
      <c r="A106" s="17" t="str">
        <f>IF('様式 A-1'!$AL$1="","",'様式 A-1'!$AL$1)</f>
        <v/>
      </c>
      <c r="B106" s="44"/>
      <c r="C106" s="45" t="str">
        <f t="shared" si="4"/>
        <v/>
      </c>
      <c r="D106" s="45" t="str">
        <f t="shared" si="3"/>
        <v/>
      </c>
      <c r="E106" s="45" t="str">
        <f>IF(J106="","",IF('様式 A-1'!$D$7&lt;&gt;"",'様式 A-1'!$D$7,'様式 A-1'!$D$8))</f>
        <v/>
      </c>
      <c r="F106" s="45" t="str">
        <f>IF(J106="","",'様式 WA-1（集計作業用）'!$C$7)</f>
        <v/>
      </c>
      <c r="G106" s="17" t="str">
        <f>IF(J106="","",MID('様式 A-1'!$AG$7,1,FIND("ブ",'様式 A-1'!$AG$7)-1))</f>
        <v/>
      </c>
      <c r="H106" s="17"/>
      <c r="I106" s="44" t="s">
        <v>553</v>
      </c>
      <c r="J106" s="26"/>
      <c r="K106" s="27"/>
      <c r="L106" s="26"/>
      <c r="M106" s="27"/>
      <c r="N106" s="17" t="s">
        <v>38</v>
      </c>
      <c r="O106" s="44"/>
      <c r="P106" s="155"/>
      <c r="Q106" s="17"/>
      <c r="R106" s="17"/>
      <c r="S106" s="17"/>
      <c r="T106" s="22"/>
      <c r="U106" s="225"/>
      <c r="V106" s="17"/>
      <c r="W106" s="17"/>
      <c r="X106" s="16"/>
      <c r="Y106" s="17" t="str">
        <f>IF(X106="","",DATEDIF(X106,'様式 A-1'!$G$2,"Y"))</f>
        <v/>
      </c>
      <c r="Z106" s="17"/>
      <c r="AA106" s="225"/>
      <c r="AB106" s="123"/>
      <c r="AC106" s="123"/>
      <c r="AD106" s="123"/>
      <c r="AE106" s="123"/>
      <c r="AF106" s="123"/>
      <c r="AG106" s="123"/>
      <c r="AH106" s="123"/>
      <c r="AI106" s="192"/>
      <c r="AJ106" s="17">
        <f t="shared" si="13"/>
        <v>0</v>
      </c>
      <c r="AK106" s="46">
        <f t="shared" si="6"/>
        <v>0</v>
      </c>
      <c r="AL106" s="46">
        <f t="shared" si="12"/>
        <v>0</v>
      </c>
    </row>
    <row r="107" spans="1:38" ht="24" customHeight="1">
      <c r="A107" s="17" t="str">
        <f>IF('様式 A-1'!$AL$1="","",'様式 A-1'!$AL$1)</f>
        <v/>
      </c>
      <c r="B107" s="44"/>
      <c r="C107" s="45" t="str">
        <f t="shared" si="4"/>
        <v/>
      </c>
      <c r="D107" s="45" t="str">
        <f t="shared" si="3"/>
        <v/>
      </c>
      <c r="E107" s="45" t="str">
        <f>IF(J107="","",IF('様式 A-1'!$D$7&lt;&gt;"",'様式 A-1'!$D$7,'様式 A-1'!$D$8))</f>
        <v/>
      </c>
      <c r="F107" s="45" t="str">
        <f>IF(J107="","",'様式 WA-1（集計作業用）'!$C$7)</f>
        <v/>
      </c>
      <c r="G107" s="17" t="str">
        <f>IF(J107="","",MID('様式 A-1'!$AG$7,1,FIND("ブ",'様式 A-1'!$AG$7)-1))</f>
        <v/>
      </c>
      <c r="H107" s="17"/>
      <c r="I107" s="44" t="s">
        <v>554</v>
      </c>
      <c r="J107" s="26"/>
      <c r="K107" s="27"/>
      <c r="L107" s="26"/>
      <c r="M107" s="27"/>
      <c r="N107" s="17" t="s">
        <v>38</v>
      </c>
      <c r="O107" s="44"/>
      <c r="P107" s="155"/>
      <c r="Q107" s="17"/>
      <c r="R107" s="17"/>
      <c r="S107" s="17"/>
      <c r="T107" s="22"/>
      <c r="U107" s="225"/>
      <c r="V107" s="17"/>
      <c r="W107" s="17"/>
      <c r="X107" s="16"/>
      <c r="Y107" s="17" t="str">
        <f>IF(X107="","",DATEDIF(X107,'様式 A-1'!$G$2,"Y"))</f>
        <v/>
      </c>
      <c r="Z107" s="17"/>
      <c r="AA107" s="225"/>
      <c r="AB107" s="123"/>
      <c r="AC107" s="123"/>
      <c r="AD107" s="123"/>
      <c r="AE107" s="123"/>
      <c r="AF107" s="123"/>
      <c r="AG107" s="123"/>
      <c r="AH107" s="123"/>
      <c r="AI107" s="192"/>
      <c r="AJ107" s="17">
        <f t="shared" si="13"/>
        <v>0</v>
      </c>
      <c r="AK107" s="46">
        <f t="shared" si="6"/>
        <v>0</v>
      </c>
      <c r="AL107" s="46">
        <f t="shared" si="12"/>
        <v>0</v>
      </c>
    </row>
    <row r="108" spans="1:38" ht="24" customHeight="1">
      <c r="A108" s="17" t="str">
        <f>IF('様式 A-1'!$AL$1="","",'様式 A-1'!$AL$1)</f>
        <v/>
      </c>
      <c r="B108" s="44"/>
      <c r="C108" s="45" t="str">
        <f t="shared" si="4"/>
        <v/>
      </c>
      <c r="D108" s="45" t="str">
        <f t="shared" si="3"/>
        <v/>
      </c>
      <c r="E108" s="45" t="str">
        <f>IF(J108="","",IF('様式 A-1'!$D$7&lt;&gt;"",'様式 A-1'!$D$7,'様式 A-1'!$D$8))</f>
        <v/>
      </c>
      <c r="F108" s="45" t="str">
        <f>IF(J108="","",'様式 WA-1（集計作業用）'!$C$7)</f>
        <v/>
      </c>
      <c r="G108" s="17" t="str">
        <f>IF(J108="","",MID('様式 A-1'!$AG$7,1,FIND("ブ",'様式 A-1'!$AG$7)-1))</f>
        <v/>
      </c>
      <c r="H108" s="17"/>
      <c r="I108" s="44" t="s">
        <v>555</v>
      </c>
      <c r="J108" s="26"/>
      <c r="K108" s="27"/>
      <c r="L108" s="26"/>
      <c r="M108" s="27"/>
      <c r="N108" s="17" t="s">
        <v>38</v>
      </c>
      <c r="O108" s="44"/>
      <c r="P108" s="155"/>
      <c r="Q108" s="17"/>
      <c r="R108" s="17"/>
      <c r="S108" s="17"/>
      <c r="T108" s="22"/>
      <c r="U108" s="225"/>
      <c r="V108" s="17"/>
      <c r="W108" s="17"/>
      <c r="X108" s="16"/>
      <c r="Y108" s="17" t="str">
        <f>IF(X108="","",DATEDIF(X108,'様式 A-1'!$G$2,"Y"))</f>
        <v/>
      </c>
      <c r="Z108" s="17"/>
      <c r="AA108" s="225"/>
      <c r="AB108" s="123"/>
      <c r="AC108" s="123"/>
      <c r="AD108" s="123"/>
      <c r="AE108" s="123"/>
      <c r="AF108" s="123"/>
      <c r="AG108" s="123"/>
      <c r="AH108" s="123"/>
      <c r="AI108" s="192"/>
      <c r="AJ108" s="17">
        <f t="shared" si="13"/>
        <v>0</v>
      </c>
      <c r="AK108" s="46">
        <f t="shared" si="6"/>
        <v>0</v>
      </c>
      <c r="AL108" s="46">
        <f t="shared" si="12"/>
        <v>0</v>
      </c>
    </row>
    <row r="109" spans="1:38" ht="24" customHeight="1">
      <c r="A109" s="17" t="str">
        <f>IF('様式 A-1'!$AL$1="","",'様式 A-1'!$AL$1)</f>
        <v/>
      </c>
      <c r="B109" s="44"/>
      <c r="C109" s="45" t="str">
        <f t="shared" si="4"/>
        <v/>
      </c>
      <c r="D109" s="45" t="str">
        <f t="shared" si="3"/>
        <v/>
      </c>
      <c r="E109" s="45" t="str">
        <f>IF(J109="","",IF('様式 A-1'!$D$7&lt;&gt;"",'様式 A-1'!$D$7,'様式 A-1'!$D$8))</f>
        <v/>
      </c>
      <c r="F109" s="45" t="str">
        <f>IF(J109="","",'様式 WA-1（集計作業用）'!$C$7)</f>
        <v/>
      </c>
      <c r="G109" s="17" t="str">
        <f>IF(J109="","",MID('様式 A-1'!$AG$7,1,FIND("ブ",'様式 A-1'!$AG$7)-1))</f>
        <v/>
      </c>
      <c r="H109" s="17"/>
      <c r="I109" s="44" t="s">
        <v>556</v>
      </c>
      <c r="J109" s="26"/>
      <c r="K109" s="27"/>
      <c r="L109" s="26"/>
      <c r="M109" s="27"/>
      <c r="N109" s="17" t="s">
        <v>38</v>
      </c>
      <c r="O109" s="44"/>
      <c r="P109" s="155"/>
      <c r="Q109" s="17"/>
      <c r="R109" s="17"/>
      <c r="S109" s="17"/>
      <c r="T109" s="22"/>
      <c r="U109" s="225"/>
      <c r="V109" s="17"/>
      <c r="W109" s="17"/>
      <c r="X109" s="16"/>
      <c r="Y109" s="17" t="str">
        <f>IF(X109="","",DATEDIF(X109,'様式 A-1'!$G$2,"Y"))</f>
        <v/>
      </c>
      <c r="Z109" s="17"/>
      <c r="AA109" s="225"/>
      <c r="AB109" s="123"/>
      <c r="AC109" s="123"/>
      <c r="AD109" s="123"/>
      <c r="AE109" s="123"/>
      <c r="AF109" s="123"/>
      <c r="AG109" s="123"/>
      <c r="AH109" s="123"/>
      <c r="AI109" s="192"/>
      <c r="AJ109" s="17">
        <f t="shared" si="13"/>
        <v>0</v>
      </c>
      <c r="AK109" s="46">
        <f t="shared" si="6"/>
        <v>0</v>
      </c>
      <c r="AL109" s="46">
        <f t="shared" si="12"/>
        <v>0</v>
      </c>
    </row>
    <row r="110" spans="1:38" ht="24" customHeight="1">
      <c r="A110" s="17" t="str">
        <f>IF('様式 A-1'!$AL$1="","",'様式 A-1'!$AL$1)</f>
        <v/>
      </c>
      <c r="B110" s="44"/>
      <c r="C110" s="45" t="str">
        <f t="shared" si="4"/>
        <v/>
      </c>
      <c r="D110" s="45" t="str">
        <f t="shared" si="3"/>
        <v/>
      </c>
      <c r="E110" s="45" t="str">
        <f>IF(J110="","",IF('様式 A-1'!$D$7&lt;&gt;"",'様式 A-1'!$D$7,'様式 A-1'!$D$8))</f>
        <v/>
      </c>
      <c r="F110" s="45" t="str">
        <f>IF(J110="","",'様式 WA-1（集計作業用）'!$C$7)</f>
        <v/>
      </c>
      <c r="G110" s="17" t="str">
        <f>IF(J110="","",MID('様式 A-1'!$AG$7,1,FIND("ブ",'様式 A-1'!$AG$7)-1))</f>
        <v/>
      </c>
      <c r="H110" s="17"/>
      <c r="I110" s="44" t="s">
        <v>557</v>
      </c>
      <c r="J110" s="26"/>
      <c r="K110" s="27"/>
      <c r="L110" s="26"/>
      <c r="M110" s="27"/>
      <c r="N110" s="17" t="s">
        <v>38</v>
      </c>
      <c r="O110" s="44"/>
      <c r="P110" s="155"/>
      <c r="Q110" s="17"/>
      <c r="R110" s="17"/>
      <c r="S110" s="17"/>
      <c r="T110" s="22"/>
      <c r="U110" s="225"/>
      <c r="V110" s="17"/>
      <c r="W110" s="17"/>
      <c r="X110" s="16"/>
      <c r="Y110" s="17" t="str">
        <f>IF(X110="","",DATEDIF(X110,'様式 A-1'!$G$2,"Y"))</f>
        <v/>
      </c>
      <c r="Z110" s="17"/>
      <c r="AA110" s="225"/>
      <c r="AB110" s="123"/>
      <c r="AC110" s="123"/>
      <c r="AD110" s="123"/>
      <c r="AE110" s="123"/>
      <c r="AF110" s="123"/>
      <c r="AG110" s="123"/>
      <c r="AH110" s="123"/>
      <c r="AI110" s="192"/>
      <c r="AJ110" s="17">
        <f t="shared" si="13"/>
        <v>0</v>
      </c>
      <c r="AK110" s="46">
        <f t="shared" si="6"/>
        <v>0</v>
      </c>
      <c r="AL110" s="46">
        <f t="shared" si="12"/>
        <v>0</v>
      </c>
    </row>
    <row r="111" spans="1:38" ht="24" customHeight="1">
      <c r="A111" s="17" t="str">
        <f>IF('様式 A-1'!$AL$1="","",'様式 A-1'!$AL$1)</f>
        <v/>
      </c>
      <c r="B111" s="44"/>
      <c r="C111" s="45" t="str">
        <f t="shared" si="4"/>
        <v/>
      </c>
      <c r="D111" s="45" t="str">
        <f t="shared" si="3"/>
        <v/>
      </c>
      <c r="E111" s="45" t="str">
        <f>IF(J111="","",IF('様式 A-1'!$D$7&lt;&gt;"",'様式 A-1'!$D$7,'様式 A-1'!$D$8))</f>
        <v/>
      </c>
      <c r="F111" s="45" t="str">
        <f>IF(J111="","",'様式 WA-1（集計作業用）'!$C$7)</f>
        <v/>
      </c>
      <c r="G111" s="17" t="str">
        <f>IF(J111="","",MID('様式 A-1'!$AG$7,1,FIND("ブ",'様式 A-1'!$AG$7)-1))</f>
        <v/>
      </c>
      <c r="H111" s="17"/>
      <c r="I111" s="44" t="s">
        <v>558</v>
      </c>
      <c r="J111" s="26"/>
      <c r="K111" s="27"/>
      <c r="L111" s="26"/>
      <c r="M111" s="27"/>
      <c r="N111" s="17" t="s">
        <v>38</v>
      </c>
      <c r="O111" s="44"/>
      <c r="P111" s="155"/>
      <c r="Q111" s="17"/>
      <c r="R111" s="17"/>
      <c r="S111" s="17"/>
      <c r="T111" s="22"/>
      <c r="U111" s="225"/>
      <c r="V111" s="17"/>
      <c r="W111" s="17"/>
      <c r="X111" s="16"/>
      <c r="Y111" s="17" t="str">
        <f>IF(X111="","",DATEDIF(X111,'様式 A-1'!$G$2,"Y"))</f>
        <v/>
      </c>
      <c r="Z111" s="17"/>
      <c r="AA111" s="225"/>
      <c r="AB111" s="123"/>
      <c r="AC111" s="123"/>
      <c r="AD111" s="123"/>
      <c r="AE111" s="123"/>
      <c r="AF111" s="123"/>
      <c r="AG111" s="123"/>
      <c r="AH111" s="123"/>
      <c r="AI111" s="192"/>
      <c r="AJ111" s="17">
        <f t="shared" si="13"/>
        <v>0</v>
      </c>
      <c r="AK111" s="46">
        <f t="shared" si="6"/>
        <v>0</v>
      </c>
      <c r="AL111" s="46">
        <f t="shared" si="12"/>
        <v>0</v>
      </c>
    </row>
    <row r="112" spans="1:38" ht="24" customHeight="1">
      <c r="A112" s="17" t="str">
        <f>IF('様式 A-1'!$AL$1="","",'様式 A-1'!$AL$1)</f>
        <v/>
      </c>
      <c r="B112" s="44"/>
      <c r="C112" s="45" t="str">
        <f t="shared" si="4"/>
        <v/>
      </c>
      <c r="D112" s="45" t="str">
        <f t="shared" si="3"/>
        <v/>
      </c>
      <c r="E112" s="45" t="str">
        <f>IF(J112="","",IF('様式 A-1'!$D$7&lt;&gt;"",'様式 A-1'!$D$7,'様式 A-1'!$D$8))</f>
        <v/>
      </c>
      <c r="F112" s="45" t="str">
        <f>IF(J112="","",'様式 WA-1（集計作業用）'!$C$7)</f>
        <v/>
      </c>
      <c r="G112" s="17" t="str">
        <f>IF(J112="","",MID('様式 A-1'!$AG$7,1,FIND("ブ",'様式 A-1'!$AG$7)-1))</f>
        <v/>
      </c>
      <c r="H112" s="17"/>
      <c r="I112" s="44" t="s">
        <v>559</v>
      </c>
      <c r="J112" s="26"/>
      <c r="K112" s="27"/>
      <c r="L112" s="26"/>
      <c r="M112" s="27"/>
      <c r="N112" s="17" t="s">
        <v>38</v>
      </c>
      <c r="O112" s="44"/>
      <c r="P112" s="155"/>
      <c r="Q112" s="17"/>
      <c r="R112" s="17"/>
      <c r="S112" s="17"/>
      <c r="T112" s="22"/>
      <c r="U112" s="225"/>
      <c r="V112" s="17"/>
      <c r="W112" s="17"/>
      <c r="X112" s="16"/>
      <c r="Y112" s="17" t="str">
        <f>IF(X112="","",DATEDIF(X112,'様式 A-1'!$G$2,"Y"))</f>
        <v/>
      </c>
      <c r="Z112" s="17"/>
      <c r="AA112" s="225"/>
      <c r="AB112" s="123"/>
      <c r="AC112" s="123"/>
      <c r="AD112" s="123"/>
      <c r="AE112" s="123"/>
      <c r="AF112" s="123"/>
      <c r="AG112" s="123"/>
      <c r="AH112" s="123"/>
      <c r="AI112" s="192"/>
      <c r="AJ112" s="17">
        <f t="shared" si="13"/>
        <v>0</v>
      </c>
      <c r="AK112" s="46">
        <f t="shared" ref="AK112:AK129" si="14">IF(AJ112&lt;=$AQ$154,AJ112,$AQ$154)</f>
        <v>0</v>
      </c>
      <c r="AL112" s="46">
        <f t="shared" ref="AL112:AL129" si="15">IF(AJ112&lt;=$AQ$154,0,AJ112-$AQ$154)</f>
        <v>0</v>
      </c>
    </row>
    <row r="113" spans="1:38" ht="24" customHeight="1">
      <c r="A113" s="17" t="str">
        <f>IF('様式 A-1'!$AL$1="","",'様式 A-1'!$AL$1)</f>
        <v/>
      </c>
      <c r="B113" s="44"/>
      <c r="C113" s="45" t="str">
        <f t="shared" si="4"/>
        <v/>
      </c>
      <c r="D113" s="45" t="str">
        <f t="shared" ref="D113:D129" si="16">IF(J113="","",ASC(TRIM(L113&amp;" "&amp;M113)))</f>
        <v/>
      </c>
      <c r="E113" s="45" t="str">
        <f>IF(J113="","",IF('様式 A-1'!$D$7&lt;&gt;"",'様式 A-1'!$D$7,'様式 A-1'!$D$8))</f>
        <v/>
      </c>
      <c r="F113" s="45" t="str">
        <f>IF(J113="","",'様式 WA-1（集計作業用）'!$C$7)</f>
        <v/>
      </c>
      <c r="G113" s="17" t="str">
        <f>IF(J113="","",MID('様式 A-1'!$AG$7,1,FIND("ブ",'様式 A-1'!$AG$7)-1))</f>
        <v/>
      </c>
      <c r="H113" s="17"/>
      <c r="I113" s="44" t="s">
        <v>560</v>
      </c>
      <c r="J113" s="26"/>
      <c r="K113" s="27"/>
      <c r="L113" s="26"/>
      <c r="M113" s="27"/>
      <c r="N113" s="17" t="s">
        <v>38</v>
      </c>
      <c r="O113" s="44"/>
      <c r="P113" s="155"/>
      <c r="Q113" s="17"/>
      <c r="R113" s="17"/>
      <c r="S113" s="17"/>
      <c r="T113" s="22"/>
      <c r="U113" s="225"/>
      <c r="V113" s="17"/>
      <c r="W113" s="17"/>
      <c r="X113" s="16"/>
      <c r="Y113" s="17" t="str">
        <f>IF(X113="","",DATEDIF(X113,'様式 A-1'!$G$2,"Y"))</f>
        <v/>
      </c>
      <c r="Z113" s="17"/>
      <c r="AA113" s="225"/>
      <c r="AB113" s="123"/>
      <c r="AC113" s="123"/>
      <c r="AD113" s="123"/>
      <c r="AE113" s="123"/>
      <c r="AF113" s="123"/>
      <c r="AG113" s="123"/>
      <c r="AH113" s="123"/>
      <c r="AI113" s="192"/>
      <c r="AJ113" s="17">
        <f t="shared" si="13"/>
        <v>0</v>
      </c>
      <c r="AK113" s="46">
        <f t="shared" si="14"/>
        <v>0</v>
      </c>
      <c r="AL113" s="46">
        <f t="shared" si="15"/>
        <v>0</v>
      </c>
    </row>
    <row r="114" spans="1:38" ht="24" customHeight="1">
      <c r="A114" s="17" t="str">
        <f>IF('様式 A-1'!$AL$1="","",'様式 A-1'!$AL$1)</f>
        <v/>
      </c>
      <c r="B114" s="44"/>
      <c r="C114" s="45" t="str">
        <f t="shared" ref="C114:C129" si="17">IF(J114="","",TRIM(J114&amp;"　"&amp;K114))</f>
        <v/>
      </c>
      <c r="D114" s="45" t="str">
        <f t="shared" si="16"/>
        <v/>
      </c>
      <c r="E114" s="45" t="str">
        <f>IF(J114="","",IF('様式 A-1'!$D$7&lt;&gt;"",'様式 A-1'!$D$7,'様式 A-1'!$D$8))</f>
        <v/>
      </c>
      <c r="F114" s="45" t="str">
        <f>IF(J114="","",'様式 WA-1（集計作業用）'!$C$7)</f>
        <v/>
      </c>
      <c r="G114" s="17" t="str">
        <f>IF(J114="","",MID('様式 A-1'!$AG$7,1,FIND("ブ",'様式 A-1'!$AG$7)-1))</f>
        <v/>
      </c>
      <c r="H114" s="17"/>
      <c r="I114" s="44" t="s">
        <v>561</v>
      </c>
      <c r="J114" s="26"/>
      <c r="K114" s="27"/>
      <c r="L114" s="26"/>
      <c r="M114" s="27"/>
      <c r="N114" s="17" t="s">
        <v>38</v>
      </c>
      <c r="O114" s="44"/>
      <c r="P114" s="155"/>
      <c r="Q114" s="17"/>
      <c r="R114" s="17"/>
      <c r="S114" s="17"/>
      <c r="T114" s="22"/>
      <c r="U114" s="225"/>
      <c r="V114" s="17"/>
      <c r="W114" s="17"/>
      <c r="X114" s="16"/>
      <c r="Y114" s="17" t="str">
        <f>IF(X114="","",DATEDIF(X114,'様式 A-1'!$G$2,"Y"))</f>
        <v/>
      </c>
      <c r="Z114" s="17"/>
      <c r="AA114" s="225"/>
      <c r="AB114" s="123"/>
      <c r="AC114" s="123"/>
      <c r="AD114" s="123"/>
      <c r="AE114" s="123"/>
      <c r="AF114" s="123"/>
      <c r="AG114" s="123"/>
      <c r="AH114" s="123"/>
      <c r="AI114" s="192"/>
      <c r="AJ114" s="17">
        <f t="shared" si="13"/>
        <v>0</v>
      </c>
      <c r="AK114" s="46">
        <f t="shared" si="14"/>
        <v>0</v>
      </c>
      <c r="AL114" s="46">
        <f t="shared" si="15"/>
        <v>0</v>
      </c>
    </row>
    <row r="115" spans="1:38" ht="24" customHeight="1">
      <c r="A115" s="17" t="str">
        <f>IF('様式 A-1'!$AL$1="","",'様式 A-1'!$AL$1)</f>
        <v/>
      </c>
      <c r="B115" s="44"/>
      <c r="C115" s="45" t="str">
        <f t="shared" si="17"/>
        <v/>
      </c>
      <c r="D115" s="45" t="str">
        <f t="shared" si="16"/>
        <v/>
      </c>
      <c r="E115" s="45" t="str">
        <f>IF(J115="","",IF('様式 A-1'!$D$7&lt;&gt;"",'様式 A-1'!$D$7,'様式 A-1'!$D$8))</f>
        <v/>
      </c>
      <c r="F115" s="45" t="str">
        <f>IF(J115="","",'様式 WA-1（集計作業用）'!$C$7)</f>
        <v/>
      </c>
      <c r="G115" s="17" t="str">
        <f>IF(J115="","",MID('様式 A-1'!$AG$7,1,FIND("ブ",'様式 A-1'!$AG$7)-1))</f>
        <v/>
      </c>
      <c r="H115" s="17"/>
      <c r="I115" s="44" t="s">
        <v>562</v>
      </c>
      <c r="J115" s="26"/>
      <c r="K115" s="27"/>
      <c r="L115" s="26"/>
      <c r="M115" s="27"/>
      <c r="N115" s="17" t="s">
        <v>38</v>
      </c>
      <c r="O115" s="44"/>
      <c r="P115" s="155"/>
      <c r="Q115" s="17"/>
      <c r="R115" s="17"/>
      <c r="S115" s="17"/>
      <c r="T115" s="22"/>
      <c r="U115" s="225"/>
      <c r="V115" s="17"/>
      <c r="W115" s="17"/>
      <c r="X115" s="16"/>
      <c r="Y115" s="17" t="str">
        <f>IF(X115="","",DATEDIF(X115,'様式 A-1'!$G$2,"Y"))</f>
        <v/>
      </c>
      <c r="Z115" s="17"/>
      <c r="AA115" s="225"/>
      <c r="AB115" s="123"/>
      <c r="AC115" s="123"/>
      <c r="AD115" s="123"/>
      <c r="AE115" s="123"/>
      <c r="AF115" s="123"/>
      <c r="AG115" s="123"/>
      <c r="AH115" s="123"/>
      <c r="AI115" s="192"/>
      <c r="AJ115" s="17">
        <f t="shared" si="13"/>
        <v>0</v>
      </c>
      <c r="AK115" s="46">
        <f t="shared" si="14"/>
        <v>0</v>
      </c>
      <c r="AL115" s="46">
        <f t="shared" si="15"/>
        <v>0</v>
      </c>
    </row>
    <row r="116" spans="1:38" ht="24" customHeight="1">
      <c r="A116" s="17" t="str">
        <f>IF('様式 A-1'!$AL$1="","",'様式 A-1'!$AL$1)</f>
        <v/>
      </c>
      <c r="B116" s="44"/>
      <c r="C116" s="45" t="str">
        <f t="shared" si="17"/>
        <v/>
      </c>
      <c r="D116" s="45" t="str">
        <f t="shared" si="16"/>
        <v/>
      </c>
      <c r="E116" s="45" t="str">
        <f>IF(J116="","",IF('様式 A-1'!$D$7&lt;&gt;"",'様式 A-1'!$D$7,'様式 A-1'!$D$8))</f>
        <v/>
      </c>
      <c r="F116" s="45" t="str">
        <f>IF(J116="","",'様式 WA-1（集計作業用）'!$C$7)</f>
        <v/>
      </c>
      <c r="G116" s="17" t="str">
        <f>IF(J116="","",MID('様式 A-1'!$AG$7,1,FIND("ブ",'様式 A-1'!$AG$7)-1))</f>
        <v/>
      </c>
      <c r="H116" s="17"/>
      <c r="I116" s="44" t="s">
        <v>563</v>
      </c>
      <c r="J116" s="26"/>
      <c r="K116" s="27"/>
      <c r="L116" s="26"/>
      <c r="M116" s="27"/>
      <c r="N116" s="17" t="s">
        <v>38</v>
      </c>
      <c r="O116" s="44"/>
      <c r="P116" s="155"/>
      <c r="Q116" s="17"/>
      <c r="R116" s="17"/>
      <c r="S116" s="17"/>
      <c r="T116" s="22"/>
      <c r="U116" s="225"/>
      <c r="V116" s="17"/>
      <c r="W116" s="17"/>
      <c r="X116" s="16"/>
      <c r="Y116" s="17" t="str">
        <f>IF(X116="","",DATEDIF(X116,'様式 A-1'!$G$2,"Y"))</f>
        <v/>
      </c>
      <c r="Z116" s="17"/>
      <c r="AA116" s="225"/>
      <c r="AB116" s="123"/>
      <c r="AC116" s="123"/>
      <c r="AD116" s="123"/>
      <c r="AE116" s="123"/>
      <c r="AF116" s="123"/>
      <c r="AG116" s="123"/>
      <c r="AH116" s="123"/>
      <c r="AI116" s="192"/>
      <c r="AJ116" s="17">
        <f t="shared" si="13"/>
        <v>0</v>
      </c>
      <c r="AK116" s="46">
        <f t="shared" si="14"/>
        <v>0</v>
      </c>
      <c r="AL116" s="46">
        <f t="shared" si="15"/>
        <v>0</v>
      </c>
    </row>
    <row r="117" spans="1:38" ht="24" customHeight="1">
      <c r="A117" s="17" t="str">
        <f>IF('様式 A-1'!$AL$1="","",'様式 A-1'!$AL$1)</f>
        <v/>
      </c>
      <c r="B117" s="44"/>
      <c r="C117" s="45" t="str">
        <f t="shared" si="17"/>
        <v/>
      </c>
      <c r="D117" s="45" t="str">
        <f t="shared" si="16"/>
        <v/>
      </c>
      <c r="E117" s="45" t="str">
        <f>IF(J117="","",IF('様式 A-1'!$D$7&lt;&gt;"",'様式 A-1'!$D$7,'様式 A-1'!$D$8))</f>
        <v/>
      </c>
      <c r="F117" s="45" t="str">
        <f>IF(J117="","",'様式 WA-1（集計作業用）'!$C$7)</f>
        <v/>
      </c>
      <c r="G117" s="17" t="str">
        <f>IF(J117="","",MID('様式 A-1'!$AG$7,1,FIND("ブ",'様式 A-1'!$AG$7)-1))</f>
        <v/>
      </c>
      <c r="H117" s="17"/>
      <c r="I117" s="44" t="s">
        <v>564</v>
      </c>
      <c r="J117" s="26"/>
      <c r="K117" s="27"/>
      <c r="L117" s="26"/>
      <c r="M117" s="27"/>
      <c r="N117" s="17" t="s">
        <v>38</v>
      </c>
      <c r="O117" s="44"/>
      <c r="P117" s="155"/>
      <c r="Q117" s="17"/>
      <c r="R117" s="17"/>
      <c r="S117" s="17"/>
      <c r="T117" s="22"/>
      <c r="U117" s="225"/>
      <c r="V117" s="17"/>
      <c r="W117" s="17"/>
      <c r="X117" s="16"/>
      <c r="Y117" s="17" t="str">
        <f>IF(X117="","",DATEDIF(X117,'様式 A-1'!$G$2,"Y"))</f>
        <v/>
      </c>
      <c r="Z117" s="17"/>
      <c r="AA117" s="225"/>
      <c r="AB117" s="123"/>
      <c r="AC117" s="123"/>
      <c r="AD117" s="123"/>
      <c r="AE117" s="123"/>
      <c r="AF117" s="123"/>
      <c r="AG117" s="123"/>
      <c r="AH117" s="123"/>
      <c r="AI117" s="192"/>
      <c r="AJ117" s="17">
        <f t="shared" si="13"/>
        <v>0</v>
      </c>
      <c r="AK117" s="46">
        <f t="shared" si="14"/>
        <v>0</v>
      </c>
      <c r="AL117" s="46">
        <f t="shared" si="15"/>
        <v>0</v>
      </c>
    </row>
    <row r="118" spans="1:38" ht="24" customHeight="1">
      <c r="A118" s="17" t="str">
        <f>IF('様式 A-1'!$AL$1="","",'様式 A-1'!$AL$1)</f>
        <v/>
      </c>
      <c r="B118" s="44"/>
      <c r="C118" s="45" t="str">
        <f t="shared" si="17"/>
        <v/>
      </c>
      <c r="D118" s="45" t="str">
        <f t="shared" si="16"/>
        <v/>
      </c>
      <c r="E118" s="45" t="str">
        <f>IF(J118="","",IF('様式 A-1'!$D$7&lt;&gt;"",'様式 A-1'!$D$7,'様式 A-1'!$D$8))</f>
        <v/>
      </c>
      <c r="F118" s="45" t="str">
        <f>IF(J118="","",'様式 WA-1（集計作業用）'!$C$7)</f>
        <v/>
      </c>
      <c r="G118" s="17" t="str">
        <f>IF(J118="","",MID('様式 A-1'!$AG$7,1,FIND("ブ",'様式 A-1'!$AG$7)-1))</f>
        <v/>
      </c>
      <c r="H118" s="17"/>
      <c r="I118" s="44" t="s">
        <v>565</v>
      </c>
      <c r="J118" s="26"/>
      <c r="K118" s="27"/>
      <c r="L118" s="26"/>
      <c r="M118" s="27"/>
      <c r="N118" s="17" t="s">
        <v>38</v>
      </c>
      <c r="O118" s="44"/>
      <c r="P118" s="155"/>
      <c r="Q118" s="17"/>
      <c r="R118" s="17"/>
      <c r="S118" s="17"/>
      <c r="T118" s="22"/>
      <c r="U118" s="225"/>
      <c r="V118" s="17"/>
      <c r="W118" s="17"/>
      <c r="X118" s="16"/>
      <c r="Y118" s="17" t="str">
        <f>IF(X118="","",DATEDIF(X118,'様式 A-1'!$G$2,"Y"))</f>
        <v/>
      </c>
      <c r="Z118" s="17"/>
      <c r="AA118" s="225"/>
      <c r="AB118" s="123"/>
      <c r="AC118" s="123"/>
      <c r="AD118" s="123"/>
      <c r="AE118" s="123"/>
      <c r="AF118" s="123"/>
      <c r="AG118" s="123"/>
      <c r="AH118" s="123"/>
      <c r="AI118" s="192"/>
      <c r="AJ118" s="17">
        <f t="shared" si="13"/>
        <v>0</v>
      </c>
      <c r="AK118" s="46">
        <f t="shared" si="14"/>
        <v>0</v>
      </c>
      <c r="AL118" s="46">
        <f t="shared" si="15"/>
        <v>0</v>
      </c>
    </row>
    <row r="119" spans="1:38" ht="24" customHeight="1">
      <c r="A119" s="17" t="str">
        <f>IF('様式 A-1'!$AL$1="","",'様式 A-1'!$AL$1)</f>
        <v/>
      </c>
      <c r="B119" s="44"/>
      <c r="C119" s="45" t="str">
        <f t="shared" si="17"/>
        <v/>
      </c>
      <c r="D119" s="45" t="str">
        <f t="shared" si="16"/>
        <v/>
      </c>
      <c r="E119" s="45" t="str">
        <f>IF(J119="","",IF('様式 A-1'!$D$7&lt;&gt;"",'様式 A-1'!$D$7,'様式 A-1'!$D$8))</f>
        <v/>
      </c>
      <c r="F119" s="45" t="str">
        <f>IF(J119="","",'様式 WA-1（集計作業用）'!$C$7)</f>
        <v/>
      </c>
      <c r="G119" s="17" t="str">
        <f>IF(J119="","",MID('様式 A-1'!$AG$7,1,FIND("ブ",'様式 A-1'!$AG$7)-1))</f>
        <v/>
      </c>
      <c r="H119" s="17"/>
      <c r="I119" s="44" t="s">
        <v>566</v>
      </c>
      <c r="J119" s="26"/>
      <c r="K119" s="27"/>
      <c r="L119" s="26"/>
      <c r="M119" s="27"/>
      <c r="N119" s="17" t="s">
        <v>38</v>
      </c>
      <c r="O119" s="44"/>
      <c r="P119" s="155"/>
      <c r="Q119" s="17"/>
      <c r="R119" s="17"/>
      <c r="S119" s="17"/>
      <c r="T119" s="22"/>
      <c r="U119" s="225"/>
      <c r="V119" s="17"/>
      <c r="W119" s="17"/>
      <c r="X119" s="16"/>
      <c r="Y119" s="17" t="str">
        <f>IF(X119="","",DATEDIF(X119,'様式 A-1'!$G$2,"Y"))</f>
        <v/>
      </c>
      <c r="Z119" s="17"/>
      <c r="AA119" s="225"/>
      <c r="AB119" s="123"/>
      <c r="AC119" s="123"/>
      <c r="AD119" s="123"/>
      <c r="AE119" s="123"/>
      <c r="AF119" s="123"/>
      <c r="AG119" s="123"/>
      <c r="AH119" s="123"/>
      <c r="AI119" s="192"/>
      <c r="AJ119" s="17">
        <f t="shared" si="13"/>
        <v>0</v>
      </c>
      <c r="AK119" s="46">
        <f t="shared" si="14"/>
        <v>0</v>
      </c>
      <c r="AL119" s="46">
        <f t="shared" si="15"/>
        <v>0</v>
      </c>
    </row>
    <row r="120" spans="1:38" ht="24" customHeight="1">
      <c r="A120" s="17" t="str">
        <f>IF('様式 A-1'!$AL$1="","",'様式 A-1'!$AL$1)</f>
        <v/>
      </c>
      <c r="B120" s="44"/>
      <c r="C120" s="45" t="str">
        <f t="shared" si="17"/>
        <v/>
      </c>
      <c r="D120" s="45" t="str">
        <f t="shared" si="16"/>
        <v/>
      </c>
      <c r="E120" s="45" t="str">
        <f>IF(J120="","",IF('様式 A-1'!$D$7&lt;&gt;"",'様式 A-1'!$D$7,'様式 A-1'!$D$8))</f>
        <v/>
      </c>
      <c r="F120" s="45" t="str">
        <f>IF(J120="","",'様式 WA-1（集計作業用）'!$C$7)</f>
        <v/>
      </c>
      <c r="G120" s="17" t="str">
        <f>IF(J120="","",MID('様式 A-1'!$AG$7,1,FIND("ブ",'様式 A-1'!$AG$7)-1))</f>
        <v/>
      </c>
      <c r="H120" s="17"/>
      <c r="I120" s="44" t="s">
        <v>567</v>
      </c>
      <c r="J120" s="26"/>
      <c r="K120" s="27"/>
      <c r="L120" s="26"/>
      <c r="M120" s="27"/>
      <c r="N120" s="17" t="s">
        <v>38</v>
      </c>
      <c r="O120" s="44"/>
      <c r="P120" s="155"/>
      <c r="Q120" s="17"/>
      <c r="R120" s="17"/>
      <c r="S120" s="17"/>
      <c r="T120" s="22"/>
      <c r="U120" s="225"/>
      <c r="V120" s="17"/>
      <c r="W120" s="17"/>
      <c r="X120" s="16"/>
      <c r="Y120" s="17" t="str">
        <f>IF(X120="","",DATEDIF(X120,'様式 A-1'!$G$2,"Y"))</f>
        <v/>
      </c>
      <c r="Z120" s="17"/>
      <c r="AA120" s="225"/>
      <c r="AB120" s="123"/>
      <c r="AC120" s="123"/>
      <c r="AD120" s="123"/>
      <c r="AE120" s="123"/>
      <c r="AF120" s="123"/>
      <c r="AG120" s="123"/>
      <c r="AH120" s="123"/>
      <c r="AI120" s="192"/>
      <c r="AJ120" s="17">
        <f t="shared" si="13"/>
        <v>0</v>
      </c>
      <c r="AK120" s="46">
        <f t="shared" si="14"/>
        <v>0</v>
      </c>
      <c r="AL120" s="46">
        <f t="shared" si="15"/>
        <v>0</v>
      </c>
    </row>
    <row r="121" spans="1:38" ht="24" customHeight="1">
      <c r="A121" s="17" t="str">
        <f>IF('様式 A-1'!$AL$1="","",'様式 A-1'!$AL$1)</f>
        <v/>
      </c>
      <c r="B121" s="44"/>
      <c r="C121" s="45" t="str">
        <f t="shared" si="17"/>
        <v/>
      </c>
      <c r="D121" s="45" t="str">
        <f t="shared" si="16"/>
        <v/>
      </c>
      <c r="E121" s="45" t="str">
        <f>IF(J121="","",IF('様式 A-1'!$D$7&lt;&gt;"",'様式 A-1'!$D$7,'様式 A-1'!$D$8))</f>
        <v/>
      </c>
      <c r="F121" s="45" t="str">
        <f>IF(J121="","",'様式 WA-1（集計作業用）'!$C$7)</f>
        <v/>
      </c>
      <c r="G121" s="17" t="str">
        <f>IF(J121="","",MID('様式 A-1'!$AG$7,1,FIND("ブ",'様式 A-1'!$AG$7)-1))</f>
        <v/>
      </c>
      <c r="H121" s="17"/>
      <c r="I121" s="44" t="s">
        <v>568</v>
      </c>
      <c r="J121" s="26"/>
      <c r="K121" s="27"/>
      <c r="L121" s="26"/>
      <c r="M121" s="27"/>
      <c r="N121" s="17" t="s">
        <v>38</v>
      </c>
      <c r="O121" s="44"/>
      <c r="P121" s="155"/>
      <c r="Q121" s="17"/>
      <c r="R121" s="17"/>
      <c r="S121" s="17"/>
      <c r="T121" s="22"/>
      <c r="U121" s="225"/>
      <c r="V121" s="17"/>
      <c r="W121" s="17"/>
      <c r="X121" s="16"/>
      <c r="Y121" s="17" t="str">
        <f>IF(X121="","",DATEDIF(X121,'様式 A-1'!$G$2,"Y"))</f>
        <v/>
      </c>
      <c r="Z121" s="17"/>
      <c r="AA121" s="225"/>
      <c r="AB121" s="123"/>
      <c r="AC121" s="123"/>
      <c r="AD121" s="123"/>
      <c r="AE121" s="123"/>
      <c r="AF121" s="123"/>
      <c r="AG121" s="123"/>
      <c r="AH121" s="123"/>
      <c r="AI121" s="192"/>
      <c r="AJ121" s="17">
        <f t="shared" si="13"/>
        <v>0</v>
      </c>
      <c r="AK121" s="46">
        <f t="shared" si="14"/>
        <v>0</v>
      </c>
      <c r="AL121" s="46">
        <f t="shared" si="15"/>
        <v>0</v>
      </c>
    </row>
    <row r="122" spans="1:38" ht="24" customHeight="1">
      <c r="A122" s="17" t="str">
        <f>IF('様式 A-1'!$AL$1="","",'様式 A-1'!$AL$1)</f>
        <v/>
      </c>
      <c r="B122" s="44"/>
      <c r="C122" s="45" t="str">
        <f t="shared" si="17"/>
        <v/>
      </c>
      <c r="D122" s="45" t="str">
        <f t="shared" si="16"/>
        <v/>
      </c>
      <c r="E122" s="45" t="str">
        <f>IF(J122="","",IF('様式 A-1'!$D$7&lt;&gt;"",'様式 A-1'!$D$7,'様式 A-1'!$D$8))</f>
        <v/>
      </c>
      <c r="F122" s="45" t="str">
        <f>IF(J122="","",'様式 WA-1（集計作業用）'!$C$7)</f>
        <v/>
      </c>
      <c r="G122" s="17" t="str">
        <f>IF(J122="","",MID('様式 A-1'!$AG$7,1,FIND("ブ",'様式 A-1'!$AG$7)-1))</f>
        <v/>
      </c>
      <c r="H122" s="17"/>
      <c r="I122" s="44" t="s">
        <v>569</v>
      </c>
      <c r="J122" s="26"/>
      <c r="K122" s="27"/>
      <c r="L122" s="26"/>
      <c r="M122" s="27"/>
      <c r="N122" s="17" t="s">
        <v>38</v>
      </c>
      <c r="O122" s="44"/>
      <c r="P122" s="155"/>
      <c r="Q122" s="17"/>
      <c r="R122" s="17"/>
      <c r="S122" s="17"/>
      <c r="T122" s="22"/>
      <c r="U122" s="225"/>
      <c r="V122" s="17"/>
      <c r="W122" s="17"/>
      <c r="X122" s="16"/>
      <c r="Y122" s="17" t="str">
        <f>IF(X122="","",DATEDIF(X122,'様式 A-1'!$G$2,"Y"))</f>
        <v/>
      </c>
      <c r="Z122" s="17"/>
      <c r="AA122" s="225"/>
      <c r="AB122" s="123"/>
      <c r="AC122" s="123"/>
      <c r="AD122" s="123"/>
      <c r="AE122" s="123"/>
      <c r="AF122" s="123"/>
      <c r="AG122" s="123"/>
      <c r="AH122" s="123"/>
      <c r="AI122" s="192"/>
      <c r="AJ122" s="17">
        <f t="shared" si="13"/>
        <v>0</v>
      </c>
      <c r="AK122" s="46">
        <f t="shared" si="14"/>
        <v>0</v>
      </c>
      <c r="AL122" s="46">
        <f t="shared" si="15"/>
        <v>0</v>
      </c>
    </row>
    <row r="123" spans="1:38" ht="24" customHeight="1">
      <c r="A123" s="17" t="str">
        <f>IF('様式 A-1'!$AL$1="","",'様式 A-1'!$AL$1)</f>
        <v/>
      </c>
      <c r="B123" s="44"/>
      <c r="C123" s="45" t="str">
        <f t="shared" si="17"/>
        <v/>
      </c>
      <c r="D123" s="45" t="str">
        <f t="shared" si="16"/>
        <v/>
      </c>
      <c r="E123" s="45" t="str">
        <f>IF(J123="","",IF('様式 A-1'!$D$7&lt;&gt;"",'様式 A-1'!$D$7,'様式 A-1'!$D$8))</f>
        <v/>
      </c>
      <c r="F123" s="45" t="str">
        <f>IF(J123="","",'様式 WA-1（集計作業用）'!$C$7)</f>
        <v/>
      </c>
      <c r="G123" s="17" t="str">
        <f>IF(J123="","",MID('様式 A-1'!$AG$7,1,FIND("ブ",'様式 A-1'!$AG$7)-1))</f>
        <v/>
      </c>
      <c r="H123" s="17"/>
      <c r="I123" s="44" t="s">
        <v>570</v>
      </c>
      <c r="J123" s="26"/>
      <c r="K123" s="27"/>
      <c r="L123" s="26"/>
      <c r="M123" s="27"/>
      <c r="N123" s="17" t="s">
        <v>38</v>
      </c>
      <c r="O123" s="44"/>
      <c r="P123" s="155"/>
      <c r="Q123" s="17"/>
      <c r="R123" s="17"/>
      <c r="S123" s="17"/>
      <c r="T123" s="22"/>
      <c r="U123" s="225"/>
      <c r="V123" s="17"/>
      <c r="W123" s="17"/>
      <c r="X123" s="16"/>
      <c r="Y123" s="17" t="str">
        <f>IF(X123="","",DATEDIF(X123,'様式 A-1'!$G$2,"Y"))</f>
        <v/>
      </c>
      <c r="Z123" s="17"/>
      <c r="AA123" s="225"/>
      <c r="AB123" s="123"/>
      <c r="AC123" s="123"/>
      <c r="AD123" s="123"/>
      <c r="AE123" s="123"/>
      <c r="AF123" s="123"/>
      <c r="AG123" s="123"/>
      <c r="AH123" s="123"/>
      <c r="AI123" s="192"/>
      <c r="AJ123" s="17">
        <f t="shared" si="13"/>
        <v>0</v>
      </c>
      <c r="AK123" s="46">
        <f t="shared" si="14"/>
        <v>0</v>
      </c>
      <c r="AL123" s="46">
        <f t="shared" si="15"/>
        <v>0</v>
      </c>
    </row>
    <row r="124" spans="1:38" ht="24" customHeight="1">
      <c r="A124" s="17" t="str">
        <f>IF('様式 A-1'!$AL$1="","",'様式 A-1'!$AL$1)</f>
        <v/>
      </c>
      <c r="B124" s="44"/>
      <c r="C124" s="45" t="str">
        <f t="shared" si="17"/>
        <v/>
      </c>
      <c r="D124" s="45" t="str">
        <f t="shared" si="16"/>
        <v/>
      </c>
      <c r="E124" s="45" t="str">
        <f>IF(J124="","",IF('様式 A-1'!$D$7&lt;&gt;"",'様式 A-1'!$D$7,'様式 A-1'!$D$8))</f>
        <v/>
      </c>
      <c r="F124" s="45" t="str">
        <f>IF(J124="","",'様式 WA-1（集計作業用）'!$C$7)</f>
        <v/>
      </c>
      <c r="G124" s="17" t="str">
        <f>IF(J124="","",MID('様式 A-1'!$AG$7,1,FIND("ブ",'様式 A-1'!$AG$7)-1))</f>
        <v/>
      </c>
      <c r="H124" s="17"/>
      <c r="I124" s="44" t="s">
        <v>571</v>
      </c>
      <c r="J124" s="26"/>
      <c r="K124" s="27"/>
      <c r="L124" s="26"/>
      <c r="M124" s="27"/>
      <c r="N124" s="17" t="s">
        <v>38</v>
      </c>
      <c r="O124" s="44"/>
      <c r="P124" s="155"/>
      <c r="Q124" s="17"/>
      <c r="R124" s="17"/>
      <c r="S124" s="17"/>
      <c r="T124" s="22"/>
      <c r="U124" s="225"/>
      <c r="V124" s="17"/>
      <c r="W124" s="17"/>
      <c r="X124" s="16"/>
      <c r="Y124" s="17" t="str">
        <f>IF(X124="","",DATEDIF(X124,'様式 A-1'!$G$2,"Y"))</f>
        <v/>
      </c>
      <c r="Z124" s="17"/>
      <c r="AA124" s="225"/>
      <c r="AB124" s="123"/>
      <c r="AC124" s="123"/>
      <c r="AD124" s="123"/>
      <c r="AE124" s="123"/>
      <c r="AF124" s="123"/>
      <c r="AG124" s="123"/>
      <c r="AH124" s="123"/>
      <c r="AI124" s="192"/>
      <c r="AJ124" s="17">
        <f t="shared" si="13"/>
        <v>0</v>
      </c>
      <c r="AK124" s="46">
        <f t="shared" si="14"/>
        <v>0</v>
      </c>
      <c r="AL124" s="46">
        <f t="shared" si="15"/>
        <v>0</v>
      </c>
    </row>
    <row r="125" spans="1:38" ht="24" customHeight="1">
      <c r="A125" s="17" t="str">
        <f>IF('様式 A-1'!$AL$1="","",'様式 A-1'!$AL$1)</f>
        <v/>
      </c>
      <c r="B125" s="44"/>
      <c r="C125" s="45" t="str">
        <f t="shared" si="17"/>
        <v/>
      </c>
      <c r="D125" s="45" t="str">
        <f t="shared" si="16"/>
        <v/>
      </c>
      <c r="E125" s="45" t="str">
        <f>IF(J125="","",IF('様式 A-1'!$D$7&lt;&gt;"",'様式 A-1'!$D$7,'様式 A-1'!$D$8))</f>
        <v/>
      </c>
      <c r="F125" s="45" t="str">
        <f>IF(J125="","",'様式 WA-1（集計作業用）'!$C$7)</f>
        <v/>
      </c>
      <c r="G125" s="17" t="str">
        <f>IF(J125="","",MID('様式 A-1'!$AG$7,1,FIND("ブ",'様式 A-1'!$AG$7)-1))</f>
        <v/>
      </c>
      <c r="H125" s="17"/>
      <c r="I125" s="44" t="s">
        <v>572</v>
      </c>
      <c r="J125" s="26"/>
      <c r="K125" s="27"/>
      <c r="L125" s="26"/>
      <c r="M125" s="27"/>
      <c r="N125" s="17" t="s">
        <v>38</v>
      </c>
      <c r="O125" s="44"/>
      <c r="P125" s="155"/>
      <c r="Q125" s="17"/>
      <c r="R125" s="17"/>
      <c r="S125" s="17"/>
      <c r="T125" s="22"/>
      <c r="U125" s="225"/>
      <c r="V125" s="17"/>
      <c r="W125" s="17"/>
      <c r="X125" s="16"/>
      <c r="Y125" s="17" t="str">
        <f>IF(X125="","",DATEDIF(X125,'様式 A-1'!$G$2,"Y"))</f>
        <v/>
      </c>
      <c r="Z125" s="17"/>
      <c r="AA125" s="225"/>
      <c r="AB125" s="123"/>
      <c r="AC125" s="123"/>
      <c r="AD125" s="123"/>
      <c r="AE125" s="123"/>
      <c r="AF125" s="123"/>
      <c r="AG125" s="123"/>
      <c r="AH125" s="123"/>
      <c r="AI125" s="192"/>
      <c r="AJ125" s="17">
        <f t="shared" si="13"/>
        <v>0</v>
      </c>
      <c r="AK125" s="46">
        <f t="shared" si="14"/>
        <v>0</v>
      </c>
      <c r="AL125" s="46">
        <f t="shared" si="15"/>
        <v>0</v>
      </c>
    </row>
    <row r="126" spans="1:38" ht="24" customHeight="1">
      <c r="A126" s="17" t="str">
        <f>IF('様式 A-1'!$AL$1="","",'様式 A-1'!$AL$1)</f>
        <v/>
      </c>
      <c r="B126" s="44"/>
      <c r="C126" s="45" t="str">
        <f t="shared" si="17"/>
        <v/>
      </c>
      <c r="D126" s="45" t="str">
        <f t="shared" si="16"/>
        <v/>
      </c>
      <c r="E126" s="45" t="str">
        <f>IF(J126="","",IF('様式 A-1'!$D$7&lt;&gt;"",'様式 A-1'!$D$7,'様式 A-1'!$D$8))</f>
        <v/>
      </c>
      <c r="F126" s="45" t="str">
        <f>IF(J126="","",'様式 WA-1（集計作業用）'!$C$7)</f>
        <v/>
      </c>
      <c r="G126" s="17" t="str">
        <f>IF(J126="","",MID('様式 A-1'!$AG$7,1,FIND("ブ",'様式 A-1'!$AG$7)-1))</f>
        <v/>
      </c>
      <c r="H126" s="17"/>
      <c r="I126" s="44" t="s">
        <v>573</v>
      </c>
      <c r="J126" s="26"/>
      <c r="K126" s="27"/>
      <c r="L126" s="26"/>
      <c r="M126" s="27"/>
      <c r="N126" s="17" t="s">
        <v>38</v>
      </c>
      <c r="O126" s="44"/>
      <c r="P126" s="155"/>
      <c r="Q126" s="17"/>
      <c r="R126" s="17"/>
      <c r="S126" s="17"/>
      <c r="T126" s="22"/>
      <c r="U126" s="225"/>
      <c r="V126" s="17"/>
      <c r="W126" s="17"/>
      <c r="X126" s="16"/>
      <c r="Y126" s="17" t="str">
        <f>IF(X126="","",DATEDIF(X126,'様式 A-1'!$G$2,"Y"))</f>
        <v/>
      </c>
      <c r="Z126" s="17"/>
      <c r="AA126" s="225"/>
      <c r="AB126" s="123"/>
      <c r="AC126" s="123"/>
      <c r="AD126" s="123"/>
      <c r="AE126" s="123"/>
      <c r="AF126" s="123"/>
      <c r="AG126" s="123"/>
      <c r="AH126" s="123"/>
      <c r="AI126" s="192"/>
      <c r="AJ126" s="17">
        <f t="shared" si="13"/>
        <v>0</v>
      </c>
      <c r="AK126" s="46">
        <f t="shared" si="14"/>
        <v>0</v>
      </c>
      <c r="AL126" s="46">
        <f t="shared" si="15"/>
        <v>0</v>
      </c>
    </row>
    <row r="127" spans="1:38" ht="24" customHeight="1">
      <c r="A127" s="17" t="str">
        <f>IF('様式 A-1'!$AL$1="","",'様式 A-1'!$AL$1)</f>
        <v/>
      </c>
      <c r="B127" s="44"/>
      <c r="C127" s="45" t="str">
        <f t="shared" si="17"/>
        <v/>
      </c>
      <c r="D127" s="45" t="str">
        <f t="shared" si="16"/>
        <v/>
      </c>
      <c r="E127" s="45" t="str">
        <f>IF(J127="","",IF('様式 A-1'!$D$7&lt;&gt;"",'様式 A-1'!$D$7,'様式 A-1'!$D$8))</f>
        <v/>
      </c>
      <c r="F127" s="45" t="str">
        <f>IF(J127="","",'様式 WA-1（集計作業用）'!$C$7)</f>
        <v/>
      </c>
      <c r="G127" s="17" t="str">
        <f>IF(J127="","",MID('様式 A-1'!$AG$7,1,FIND("ブ",'様式 A-1'!$AG$7)-1))</f>
        <v/>
      </c>
      <c r="H127" s="17"/>
      <c r="I127" s="44" t="s">
        <v>574</v>
      </c>
      <c r="J127" s="26"/>
      <c r="K127" s="27"/>
      <c r="L127" s="26"/>
      <c r="M127" s="27"/>
      <c r="N127" s="17" t="s">
        <v>38</v>
      </c>
      <c r="O127" s="44"/>
      <c r="P127" s="155"/>
      <c r="Q127" s="17"/>
      <c r="R127" s="17"/>
      <c r="S127" s="17"/>
      <c r="T127" s="22"/>
      <c r="U127" s="225"/>
      <c r="V127" s="17"/>
      <c r="W127" s="17"/>
      <c r="X127" s="16"/>
      <c r="Y127" s="17" t="str">
        <f>IF(X127="","",DATEDIF(X127,'様式 A-1'!$G$2,"Y"))</f>
        <v/>
      </c>
      <c r="Z127" s="17"/>
      <c r="AA127" s="225"/>
      <c r="AB127" s="123"/>
      <c r="AC127" s="123"/>
      <c r="AD127" s="123"/>
      <c r="AE127" s="123"/>
      <c r="AF127" s="123"/>
      <c r="AG127" s="123"/>
      <c r="AH127" s="123"/>
      <c r="AI127" s="192"/>
      <c r="AJ127" s="17">
        <f t="shared" si="13"/>
        <v>0</v>
      </c>
      <c r="AK127" s="46">
        <f t="shared" si="14"/>
        <v>0</v>
      </c>
      <c r="AL127" s="46">
        <f t="shared" si="15"/>
        <v>0</v>
      </c>
    </row>
    <row r="128" spans="1:38" ht="24" customHeight="1">
      <c r="A128" s="17" t="str">
        <f>IF('様式 A-1'!$AL$1="","",'様式 A-1'!$AL$1)</f>
        <v/>
      </c>
      <c r="B128" s="44"/>
      <c r="C128" s="45" t="str">
        <f t="shared" si="17"/>
        <v/>
      </c>
      <c r="D128" s="45" t="str">
        <f t="shared" si="16"/>
        <v/>
      </c>
      <c r="E128" s="45" t="str">
        <f>IF(J128="","",IF('様式 A-1'!$D$7&lt;&gt;"",'様式 A-1'!$D$7,'様式 A-1'!$D$8))</f>
        <v/>
      </c>
      <c r="F128" s="45" t="str">
        <f>IF(J128="","",'様式 WA-1（集計作業用）'!$C$7)</f>
        <v/>
      </c>
      <c r="G128" s="17" t="str">
        <f>IF(J128="","",MID('様式 A-1'!$AG$7,1,FIND("ブ",'様式 A-1'!$AG$7)-1))</f>
        <v/>
      </c>
      <c r="H128" s="17"/>
      <c r="I128" s="44" t="s">
        <v>575</v>
      </c>
      <c r="J128" s="26"/>
      <c r="K128" s="27"/>
      <c r="L128" s="26"/>
      <c r="M128" s="27"/>
      <c r="N128" s="17" t="s">
        <v>38</v>
      </c>
      <c r="O128" s="44"/>
      <c r="P128" s="155"/>
      <c r="Q128" s="17"/>
      <c r="R128" s="17"/>
      <c r="S128" s="17"/>
      <c r="T128" s="22"/>
      <c r="U128" s="225"/>
      <c r="V128" s="17"/>
      <c r="W128" s="17"/>
      <c r="X128" s="16"/>
      <c r="Y128" s="17" t="str">
        <f>IF(X128="","",DATEDIF(X128,'様式 A-1'!$G$2,"Y"))</f>
        <v/>
      </c>
      <c r="Z128" s="17"/>
      <c r="AA128" s="225"/>
      <c r="AB128" s="123"/>
      <c r="AC128" s="123"/>
      <c r="AD128" s="123"/>
      <c r="AE128" s="123"/>
      <c r="AF128" s="123"/>
      <c r="AG128" s="123"/>
      <c r="AH128" s="123"/>
      <c r="AI128" s="192"/>
      <c r="AJ128" s="17">
        <f t="shared" si="13"/>
        <v>0</v>
      </c>
      <c r="AK128" s="46">
        <f t="shared" si="14"/>
        <v>0</v>
      </c>
      <c r="AL128" s="46">
        <f t="shared" si="15"/>
        <v>0</v>
      </c>
    </row>
    <row r="129" spans="1:51" ht="24" customHeight="1">
      <c r="A129" s="17" t="str">
        <f>IF('様式 A-1'!$AL$1="","",'様式 A-1'!$AL$1)</f>
        <v/>
      </c>
      <c r="B129" s="44"/>
      <c r="C129" s="45" t="str">
        <f t="shared" si="17"/>
        <v/>
      </c>
      <c r="D129" s="45" t="str">
        <f t="shared" si="16"/>
        <v/>
      </c>
      <c r="E129" s="45" t="str">
        <f>IF(J129="","",IF('様式 A-1'!$D$7&lt;&gt;"",'様式 A-1'!$D$7,'様式 A-1'!$D$8))</f>
        <v/>
      </c>
      <c r="F129" s="45" t="str">
        <f>IF(J129="","",'様式 WA-1（集計作業用）'!$C$7)</f>
        <v/>
      </c>
      <c r="G129" s="17" t="str">
        <f>IF(J129="","",MID('様式 A-1'!$AG$7,1,FIND("ブ",'様式 A-1'!$AG$7)-1))</f>
        <v/>
      </c>
      <c r="H129" s="17"/>
      <c r="I129" s="44" t="s">
        <v>576</v>
      </c>
      <c r="J129" s="26"/>
      <c r="K129" s="27"/>
      <c r="L129" s="26"/>
      <c r="M129" s="27"/>
      <c r="N129" s="17" t="s">
        <v>38</v>
      </c>
      <c r="O129" s="44"/>
      <c r="P129" s="155"/>
      <c r="Q129" s="17"/>
      <c r="R129" s="17"/>
      <c r="S129" s="17"/>
      <c r="T129" s="22"/>
      <c r="U129" s="225"/>
      <c r="V129" s="17"/>
      <c r="W129" s="17"/>
      <c r="X129" s="16"/>
      <c r="Y129" s="17" t="str">
        <f>IF(X129="","",DATEDIF(X129,'様式 A-1'!$G$2,"Y"))</f>
        <v/>
      </c>
      <c r="Z129" s="17"/>
      <c r="AA129" s="225"/>
      <c r="AB129" s="123"/>
      <c r="AC129" s="123"/>
      <c r="AD129" s="123"/>
      <c r="AE129" s="123"/>
      <c r="AF129" s="123"/>
      <c r="AG129" s="123"/>
      <c r="AH129" s="123"/>
      <c r="AI129" s="192"/>
      <c r="AJ129" s="17">
        <f t="shared" si="13"/>
        <v>0</v>
      </c>
      <c r="AK129" s="46">
        <f t="shared" si="14"/>
        <v>0</v>
      </c>
      <c r="AL129" s="46">
        <f t="shared" si="15"/>
        <v>0</v>
      </c>
    </row>
    <row r="130" spans="1:51" s="29" customFormat="1" ht="24" customHeight="1">
      <c r="A130" s="34"/>
      <c r="B130" s="34"/>
      <c r="C130" s="34"/>
      <c r="D130" s="34"/>
      <c r="E130" s="34"/>
      <c r="F130" s="34"/>
      <c r="G130" s="130"/>
      <c r="H130" s="34"/>
      <c r="I130" s="34"/>
      <c r="J130" s="34"/>
      <c r="K130" s="34"/>
      <c r="L130" s="34"/>
      <c r="M130" s="34"/>
      <c r="N130" s="34"/>
      <c r="O130" s="156"/>
      <c r="P130" s="157"/>
      <c r="Q130" s="34"/>
      <c r="R130" s="34"/>
      <c r="S130" s="34"/>
      <c r="T130" s="34"/>
      <c r="U130" s="34"/>
      <c r="V130" s="34"/>
      <c r="W130" s="34"/>
      <c r="X130" s="34"/>
      <c r="Y130" s="34"/>
      <c r="Z130" s="34"/>
      <c r="AA130" s="34"/>
      <c r="AB130" s="127"/>
      <c r="AC130" s="127"/>
      <c r="AD130" s="127"/>
      <c r="AE130" s="127"/>
      <c r="AF130" s="127"/>
      <c r="AG130" s="127"/>
      <c r="AH130" s="127"/>
      <c r="AI130" s="127"/>
      <c r="AJ130" s="34"/>
      <c r="AK130" s="34"/>
      <c r="AL130" s="34"/>
    </row>
    <row r="131" spans="1:51" s="29" customFormat="1" ht="24" customHeight="1">
      <c r="A131" s="34"/>
      <c r="B131" s="34"/>
      <c r="C131" s="34"/>
      <c r="D131" s="34"/>
      <c r="E131" s="34"/>
      <c r="F131" s="34"/>
      <c r="G131" s="130"/>
      <c r="H131" s="34"/>
      <c r="I131" s="34"/>
      <c r="J131" s="34"/>
      <c r="K131" s="34"/>
      <c r="L131" s="34"/>
      <c r="M131" s="34"/>
      <c r="N131" s="34"/>
      <c r="O131" s="156"/>
      <c r="P131" s="146" t="s">
        <v>885</v>
      </c>
      <c r="T131" s="167">
        <f>COUNTIF(T10:T129,"一般")</f>
        <v>0</v>
      </c>
      <c r="U131" s="34"/>
      <c r="V131" s="34"/>
      <c r="W131" s="34"/>
      <c r="X131" s="34"/>
      <c r="Y131" s="34"/>
      <c r="Z131" s="34"/>
      <c r="AA131" s="163"/>
      <c r="AB131" s="290">
        <f>SUM(AB10:AB129)</f>
        <v>0</v>
      </c>
      <c r="AC131" s="290">
        <f t="shared" ref="AC131:AH131" si="18">SUM(AC10:AC129)</f>
        <v>0</v>
      </c>
      <c r="AD131" s="290">
        <f t="shared" si="18"/>
        <v>0</v>
      </c>
      <c r="AE131" s="290">
        <f t="shared" si="18"/>
        <v>0</v>
      </c>
      <c r="AF131" s="290">
        <f t="shared" si="18"/>
        <v>0</v>
      </c>
      <c r="AG131" s="290">
        <f t="shared" si="18"/>
        <v>0</v>
      </c>
      <c r="AH131" s="290">
        <f t="shared" si="18"/>
        <v>0</v>
      </c>
      <c r="AI131" s="291"/>
      <c r="AJ131" s="34"/>
      <c r="AK131" s="34"/>
      <c r="AL131" s="291">
        <f>SUM(AL10:AL129)</f>
        <v>0</v>
      </c>
      <c r="AP131" s="68" t="s">
        <v>82</v>
      </c>
      <c r="AQ131" s="3"/>
      <c r="AR131" s="1"/>
      <c r="AS131" s="1"/>
      <c r="AT131" s="1"/>
      <c r="AU131" s="1"/>
      <c r="AV131" s="1"/>
      <c r="AW131" s="1"/>
    </row>
    <row r="132" spans="1:51" s="29" customFormat="1" ht="24" customHeight="1">
      <c r="A132" s="34"/>
      <c r="B132" s="34"/>
      <c r="C132" s="34"/>
      <c r="D132" s="34"/>
      <c r="E132" s="34"/>
      <c r="F132" s="34"/>
      <c r="G132" s="130"/>
      <c r="H132" s="34"/>
      <c r="I132" s="34"/>
      <c r="J132" s="34"/>
      <c r="K132" s="34"/>
      <c r="L132" s="34"/>
      <c r="M132" s="34"/>
      <c r="N132" s="34"/>
      <c r="O132" s="156"/>
      <c r="P132" s="146" t="s">
        <v>782</v>
      </c>
      <c r="T132" s="167">
        <f>COUNTIF(T10:T129,"高校生")</f>
        <v>0</v>
      </c>
      <c r="U132" s="34"/>
      <c r="V132" s="34"/>
      <c r="W132" s="34"/>
      <c r="X132" s="34"/>
      <c r="Y132" s="34"/>
      <c r="Z132" s="34"/>
      <c r="AA132" s="163"/>
      <c r="AB132" s="164"/>
      <c r="AC132" s="164"/>
      <c r="AD132" s="164"/>
      <c r="AE132" s="164"/>
      <c r="AF132" s="164"/>
      <c r="AG132" s="164"/>
      <c r="AH132" s="164"/>
      <c r="AI132" s="164"/>
      <c r="AJ132" s="34"/>
      <c r="AK132" s="34"/>
      <c r="AL132" s="34"/>
      <c r="AP132" s="3" t="s">
        <v>323</v>
      </c>
      <c r="AQ132" s="3" t="s">
        <v>314</v>
      </c>
      <c r="AR132" s="1"/>
      <c r="AS132" s="1"/>
      <c r="AT132" s="1"/>
      <c r="AU132" s="1"/>
      <c r="AV132" s="1"/>
      <c r="AW132" s="1"/>
    </row>
    <row r="133" spans="1:51" s="29" customFormat="1" ht="24" customHeight="1">
      <c r="G133" s="32"/>
      <c r="O133" s="150"/>
      <c r="P133" s="146" t="s">
        <v>886</v>
      </c>
      <c r="T133" s="167">
        <f>COUNTIF(T10:T129,"中学生")</f>
        <v>0</v>
      </c>
      <c r="AA133" s="163"/>
      <c r="AB133" s="164"/>
      <c r="AC133" s="164"/>
      <c r="AD133" s="164"/>
      <c r="AE133" s="164"/>
      <c r="AF133" s="164"/>
      <c r="AG133" s="164"/>
      <c r="AH133" s="164"/>
      <c r="AI133" s="164"/>
      <c r="AP133" s="1"/>
      <c r="AQ133" s="181" t="s">
        <v>38</v>
      </c>
      <c r="AR133" s="181"/>
      <c r="AS133" s="1"/>
      <c r="AT133" s="1"/>
      <c r="AU133" s="1"/>
      <c r="AV133" s="1"/>
      <c r="AW133" s="1"/>
    </row>
    <row r="134" spans="1:51" s="29" customFormat="1" ht="24" customHeight="1">
      <c r="G134" s="32"/>
      <c r="O134" s="150"/>
      <c r="P134" s="146"/>
      <c r="T134" s="167"/>
      <c r="AB134" s="104"/>
      <c r="AC134" s="104"/>
      <c r="AD134" s="104"/>
      <c r="AE134" s="104"/>
      <c r="AF134" s="104"/>
      <c r="AG134" s="104"/>
      <c r="AH134" s="104"/>
      <c r="AI134" s="104"/>
    </row>
    <row r="135" spans="1:51" ht="24" customHeight="1">
      <c r="P135" s="146"/>
      <c r="T135" s="168"/>
      <c r="AP135" s="3" t="s">
        <v>324</v>
      </c>
      <c r="AQ135" s="3" t="s">
        <v>330</v>
      </c>
    </row>
    <row r="136" spans="1:51" ht="24" customHeight="1">
      <c r="P136" s="146"/>
      <c r="T136" s="168"/>
      <c r="AQ136" s="181"/>
      <c r="AR136" s="181"/>
      <c r="AS136" s="181"/>
      <c r="AT136" s="126"/>
      <c r="AX136" s="29"/>
      <c r="AY136" s="29"/>
    </row>
    <row r="137" spans="1:51" ht="24" customHeight="1"/>
    <row r="138" spans="1:51" ht="24" customHeight="1">
      <c r="AP138" s="3" t="s">
        <v>325</v>
      </c>
      <c r="AQ138" s="3" t="s">
        <v>332</v>
      </c>
    </row>
    <row r="139" spans="1:51" ht="24" customHeight="1">
      <c r="AQ139" s="193" t="str">
        <f>IF('様式 A-1'!AV66="","",'様式 A-1'!AV66)</f>
        <v>選手登録</v>
      </c>
      <c r="AR139" s="193" t="str">
        <f>IF('様式 A-1'!AV69="","",'様式 A-1'!AV69)</f>
        <v/>
      </c>
      <c r="AS139" s="193" t="str">
        <f>IF('様式 A-1'!AV70="","",'様式 A-1'!AV70)</f>
        <v/>
      </c>
      <c r="AT139" s="193" t="str">
        <f>IF('様式 A-1'!AV71="","",'様式 A-1'!AV71)</f>
        <v/>
      </c>
    </row>
    <row r="140" spans="1:51" ht="24" customHeight="1"/>
    <row r="141" spans="1:51" ht="24" customHeight="1">
      <c r="AP141" s="3" t="s">
        <v>326</v>
      </c>
      <c r="AQ141" s="3" t="s">
        <v>517</v>
      </c>
    </row>
    <row r="142" spans="1:51" ht="24" customHeight="1">
      <c r="AQ142" s="194" t="s">
        <v>885</v>
      </c>
      <c r="AR142" s="194" t="s">
        <v>782</v>
      </c>
      <c r="AS142" s="194" t="s">
        <v>293</v>
      </c>
      <c r="AT142" s="181"/>
      <c r="AU142" s="194"/>
      <c r="AV142" s="194"/>
    </row>
    <row r="143" spans="1:51" ht="24" customHeight="1"/>
    <row r="144" spans="1:51" ht="24" customHeight="1">
      <c r="AP144" s="3" t="s">
        <v>327</v>
      </c>
      <c r="AQ144" s="3" t="s">
        <v>333</v>
      </c>
    </row>
    <row r="145" spans="42:48" ht="24" customHeight="1">
      <c r="AQ145" s="193" t="s">
        <v>772</v>
      </c>
      <c r="AR145" s="193" t="s">
        <v>291</v>
      </c>
      <c r="AS145" s="193" t="s">
        <v>5</v>
      </c>
      <c r="AT145" s="193" t="s">
        <v>917</v>
      </c>
      <c r="AU145" s="193" t="s">
        <v>918</v>
      </c>
      <c r="AV145" s="193"/>
    </row>
    <row r="146" spans="42:48" ht="24" customHeight="1"/>
    <row r="147" spans="42:48" ht="24" customHeight="1">
      <c r="AP147" s="3" t="s">
        <v>426</v>
      </c>
      <c r="AQ147" s="3" t="s">
        <v>444</v>
      </c>
    </row>
    <row r="148" spans="42:48" ht="24" customHeight="1">
      <c r="AQ148" s="20" t="s">
        <v>362</v>
      </c>
    </row>
    <row r="149" spans="42:48" ht="24" customHeight="1"/>
    <row r="150" spans="42:48" ht="24" customHeight="1">
      <c r="AP150" s="3" t="s">
        <v>426</v>
      </c>
      <c r="AQ150" s="3" t="s">
        <v>85</v>
      </c>
    </row>
    <row r="151" spans="42:48" ht="24" customHeight="1">
      <c r="AQ151" s="181">
        <v>1</v>
      </c>
      <c r="AR151" s="181"/>
      <c r="AS151" s="181"/>
    </row>
    <row r="152" spans="42:48" ht="24" customHeight="1"/>
    <row r="153" spans="42:48" ht="24" customHeight="1">
      <c r="AP153" s="3" t="s">
        <v>328</v>
      </c>
      <c r="AQ153" s="3" t="s">
        <v>84</v>
      </c>
      <c r="AU153" s="3"/>
      <c r="AV153" s="3"/>
    </row>
    <row r="154" spans="42:48" ht="24" customHeight="1">
      <c r="AQ154" s="181">
        <v>2</v>
      </c>
      <c r="AR154" s="3" t="s">
        <v>292</v>
      </c>
      <c r="AU154" s="3"/>
      <c r="AV154" s="3"/>
    </row>
    <row r="155" spans="42:48" ht="24" customHeight="1"/>
    <row r="156" spans="42:48" ht="24" customHeight="1">
      <c r="AP156" s="3" t="s">
        <v>913</v>
      </c>
      <c r="AQ156" s="3" t="s">
        <v>907</v>
      </c>
    </row>
    <row r="157" spans="42:48" ht="24" customHeight="1">
      <c r="AQ157" s="241" t="s">
        <v>920</v>
      </c>
      <c r="AR157" s="242"/>
      <c r="AS157" s="243"/>
    </row>
    <row r="158" spans="42:48" ht="24" customHeight="1">
      <c r="AQ158" s="241" t="s">
        <v>908</v>
      </c>
      <c r="AR158" s="242"/>
      <c r="AS158" s="243"/>
    </row>
    <row r="159" spans="42:48" ht="24" customHeight="1">
      <c r="AQ159" s="241" t="s">
        <v>909</v>
      </c>
      <c r="AR159" s="242"/>
      <c r="AS159" s="243"/>
    </row>
    <row r="160" spans="42:48" ht="24" customHeight="1">
      <c r="AQ160" s="241" t="s">
        <v>910</v>
      </c>
      <c r="AR160" s="242"/>
      <c r="AS160" s="243"/>
    </row>
    <row r="161" spans="43:45" ht="24" customHeight="1">
      <c r="AQ161" s="241" t="s">
        <v>912</v>
      </c>
      <c r="AR161" s="242"/>
      <c r="AS161" s="243"/>
    </row>
  </sheetData>
  <sheetProtection algorithmName="SHA-512" hashValue="xFRsAygbuClVUnYI8IlXsRWVYR+1yJ0mK+uoOCQ2npa6LB8srijHUgBSA1YDtr9OMXtk6eKiaZH51uJ7DoUihQ==" saltValue="QaGSEgs6Cr/Z17gW9sfSlQ==" spinCount="100000" sheet="1" objects="1" scenarios="1"/>
  <mergeCells count="3">
    <mergeCell ref="I3:M3"/>
    <mergeCell ref="AB3:AH3"/>
    <mergeCell ref="AB4:AH4"/>
  </mergeCells>
  <phoneticPr fontId="1"/>
  <conditionalFormatting sqref="AA10:AA129">
    <cfRule type="expression" dxfId="6" priority="5" stopIfTrue="1">
      <formula>$AA10="×情報不足"</formula>
    </cfRule>
  </conditionalFormatting>
  <conditionalFormatting sqref="AB8:AH129">
    <cfRule type="expression" dxfId="5" priority="4" stopIfTrue="1">
      <formula>AB8=3</formula>
    </cfRule>
  </conditionalFormatting>
  <conditionalFormatting sqref="AB8:AI129">
    <cfRule type="cellIs" dxfId="4" priority="1" stopIfTrue="1" operator="equal">
      <formula>5</formula>
    </cfRule>
  </conditionalFormatting>
  <conditionalFormatting sqref="AI8:AI129">
    <cfRule type="expression" dxfId="3" priority="2" stopIfTrue="1">
      <formula>AI8=3</formula>
    </cfRule>
  </conditionalFormatting>
  <dataValidations count="8">
    <dataValidation type="list" imeMode="off" allowBlank="1" showInputMessage="1" showErrorMessage="1" sqref="T8:T129" xr:uid="{00000000-0002-0000-0100-000000000000}">
      <formula1>$AQ$142:$AS$142</formula1>
    </dataValidation>
    <dataValidation type="list" imeMode="off" allowBlank="1" showInputMessage="1" showErrorMessage="1" sqref="N8:N129" xr:uid="{00000000-0002-0000-0100-000001000000}">
      <formula1>$AQ$133:$AR$133</formula1>
    </dataValidation>
    <dataValidation imeMode="hiragana" allowBlank="1" showInputMessage="1" showErrorMessage="1" sqref="J8:K129" xr:uid="{00000000-0002-0000-0100-000002000000}"/>
    <dataValidation imeMode="halfKatakana" allowBlank="1" showInputMessage="1" showErrorMessage="1" sqref="L8:M129 AB7:AH7" xr:uid="{00000000-0002-0000-0100-000003000000}"/>
    <dataValidation imeMode="off" allowBlank="1" showInputMessage="1" showErrorMessage="1" sqref="X8:Y129 O8:O129 I8:I129 P3:P1048576 AB6:AH6 V3:W1048576" xr:uid="{00000000-0002-0000-0100-000004000000}"/>
    <dataValidation type="list" allowBlank="1" showInputMessage="1" showErrorMessage="1" sqref="AB8:AH129" xr:uid="{00000000-0002-0000-0100-000005000000}">
      <formula1>"1"</formula1>
    </dataValidation>
    <dataValidation type="list" allowBlank="1" showInputMessage="1" showErrorMessage="1" sqref="U8:U129" xr:uid="{00000000-0002-0000-0100-000006000000}">
      <formula1>$AQ$157:$AQ$161</formula1>
    </dataValidation>
    <dataValidation type="list" imeMode="hiragana" allowBlank="1" showInputMessage="1" showErrorMessage="1" sqref="Z8:Z129" xr:uid="{00000000-0002-0000-0100-000007000000}">
      <formula1>$AQ$145:$AU$145</formula1>
    </dataValidation>
  </dataValidations>
  <printOptions horizontalCentered="1"/>
  <pageMargins left="0.39370078740157483" right="0.39370078740157483" top="0.98425196850393704" bottom="0.39370078740157483" header="0.78740157480314965" footer="0.19685039370078741"/>
  <pageSetup paperSize="9" scale="42" fitToHeight="5" orientation="landscape" r:id="rId1"/>
  <headerFooter>
    <oddHeader>&amp;L&amp;12&amp;D &amp;T&amp;R&amp;"ＭＳ ゴシック,標準"&amp;12&lt; &amp;P/&amp;N &gt;</oddHeader>
  </headerFooter>
  <ignoredErrors>
    <ignoredError sqref="AE131 AH13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AV161"/>
  <sheetViews>
    <sheetView showGridLines="0" topLeftCell="I3" zoomScaleNormal="100" zoomScaleSheetLayoutView="100" workbookViewId="0">
      <selection activeCell="J10" sqref="J10"/>
    </sheetView>
  </sheetViews>
  <sheetFormatPr defaultColWidth="9" defaultRowHeight="13.2"/>
  <cols>
    <col min="1" max="2" width="6.77734375" style="1" hidden="1" customWidth="1"/>
    <col min="3" max="3" width="15.77734375" style="1" hidden="1" customWidth="1"/>
    <col min="4" max="4" width="20.77734375" style="1" hidden="1" customWidth="1"/>
    <col min="5" max="5" width="35.77734375" style="1" hidden="1" customWidth="1"/>
    <col min="6" max="6" width="25.77734375" style="1" hidden="1" customWidth="1"/>
    <col min="7" max="7" width="8.77734375" style="1" hidden="1" customWidth="1"/>
    <col min="8" max="8" width="5.77734375" style="1" hidden="1" customWidth="1"/>
    <col min="9" max="9" width="5.6640625" style="1" customWidth="1"/>
    <col min="10" max="11" width="10.6640625" style="1" customWidth="1"/>
    <col min="12" max="13" width="12.6640625" style="1" customWidth="1"/>
    <col min="14" max="14" width="5.6640625" style="1" customWidth="1"/>
    <col min="15" max="15" width="10.6640625" style="159" hidden="1" customWidth="1"/>
    <col min="16" max="16" width="10.6640625" style="159" customWidth="1"/>
    <col min="17" max="19" width="10.6640625" style="1" hidden="1" customWidth="1"/>
    <col min="20" max="20" width="13.44140625" style="1" customWidth="1"/>
    <col min="21" max="21" width="24.109375" style="1" customWidth="1"/>
    <col min="22" max="22" width="12.6640625" style="1" hidden="1" customWidth="1"/>
    <col min="23" max="23" width="8.6640625" style="1" hidden="1" customWidth="1"/>
    <col min="24" max="24" width="12.6640625" style="1" customWidth="1"/>
    <col min="25" max="25" width="5.6640625" style="1" customWidth="1"/>
    <col min="26" max="26" width="12.6640625" style="1" hidden="1" customWidth="1"/>
    <col min="27" max="27" width="12.6640625" style="1" customWidth="1"/>
    <col min="28" max="35" width="17.21875" style="128" customWidth="1"/>
    <col min="36" max="38" width="8.6640625" style="1" customWidth="1"/>
    <col min="39" max="41" width="5.6640625" style="1" customWidth="1"/>
    <col min="42" max="42" width="8.6640625" style="1" hidden="1" customWidth="1"/>
    <col min="43" max="48" width="16.6640625" style="1" hidden="1" customWidth="1"/>
    <col min="49" max="76" width="5.6640625" style="1" customWidth="1"/>
    <col min="77" max="133" width="9" style="1" customWidth="1"/>
    <col min="134" max="16384" width="9" style="1"/>
  </cols>
  <sheetData>
    <row r="1" spans="1:48" s="53" customFormat="1" ht="24" hidden="1" customHeight="1">
      <c r="A1" s="56" t="s">
        <v>47</v>
      </c>
      <c r="B1" s="56" t="s">
        <v>47</v>
      </c>
      <c r="C1" s="56" t="s">
        <v>47</v>
      </c>
      <c r="D1" s="56" t="s">
        <v>47</v>
      </c>
      <c r="E1" s="56" t="s">
        <v>47</v>
      </c>
      <c r="F1" s="56" t="s">
        <v>47</v>
      </c>
      <c r="G1" s="56" t="s">
        <v>47</v>
      </c>
      <c r="H1" s="56" t="s">
        <v>47</v>
      </c>
      <c r="I1" s="55" t="s">
        <v>48</v>
      </c>
      <c r="J1" s="55" t="s">
        <v>48</v>
      </c>
      <c r="K1" s="55" t="s">
        <v>48</v>
      </c>
      <c r="L1" s="55" t="s">
        <v>48</v>
      </c>
      <c r="M1" s="55" t="s">
        <v>48</v>
      </c>
      <c r="N1" s="55" t="s">
        <v>48</v>
      </c>
      <c r="O1" s="246" t="s">
        <v>943</v>
      </c>
      <c r="P1" s="55" t="s">
        <v>48</v>
      </c>
      <c r="Q1" s="246" t="s">
        <v>943</v>
      </c>
      <c r="R1" s="246" t="s">
        <v>943</v>
      </c>
      <c r="S1" s="246" t="s">
        <v>943</v>
      </c>
      <c r="T1" s="55" t="s">
        <v>53</v>
      </c>
      <c r="U1" s="55" t="s">
        <v>48</v>
      </c>
      <c r="V1" s="246" t="s">
        <v>943</v>
      </c>
      <c r="W1" s="246" t="s">
        <v>943</v>
      </c>
      <c r="X1" s="55" t="s">
        <v>48</v>
      </c>
      <c r="Y1" s="55" t="s">
        <v>48</v>
      </c>
      <c r="Z1" s="56" t="s">
        <v>942</v>
      </c>
      <c r="AA1" s="55" t="s">
        <v>48</v>
      </c>
      <c r="AB1" s="53" t="s">
        <v>49</v>
      </c>
      <c r="AC1" s="53" t="s">
        <v>49</v>
      </c>
      <c r="AD1" s="53" t="s">
        <v>49</v>
      </c>
      <c r="AE1" s="53" t="s">
        <v>49</v>
      </c>
      <c r="AF1" s="53" t="s">
        <v>49</v>
      </c>
      <c r="AG1" s="53" t="s">
        <v>49</v>
      </c>
      <c r="AH1" s="53" t="s">
        <v>49</v>
      </c>
      <c r="AI1" s="53" t="s">
        <v>49</v>
      </c>
      <c r="AJ1" s="53" t="s">
        <v>50</v>
      </c>
      <c r="AK1" s="53" t="s">
        <v>50</v>
      </c>
      <c r="AL1" s="53" t="s">
        <v>50</v>
      </c>
      <c r="AM1" s="55" t="s">
        <v>48</v>
      </c>
      <c r="AN1" s="55" t="s">
        <v>48</v>
      </c>
      <c r="AO1" s="55" t="s">
        <v>48</v>
      </c>
      <c r="AP1" s="56" t="s">
        <v>47</v>
      </c>
      <c r="AQ1" s="56" t="s">
        <v>47</v>
      </c>
      <c r="AR1" s="56" t="s">
        <v>47</v>
      </c>
      <c r="AS1" s="56" t="s">
        <v>47</v>
      </c>
      <c r="AT1" s="56" t="s">
        <v>47</v>
      </c>
      <c r="AU1" s="56" t="s">
        <v>47</v>
      </c>
      <c r="AV1" s="56" t="s">
        <v>47</v>
      </c>
    </row>
    <row r="2" spans="1:48" s="72" customFormat="1" ht="24" hidden="1" customHeight="1">
      <c r="A2" s="60" t="s">
        <v>373</v>
      </c>
      <c r="B2" s="60" t="s">
        <v>374</v>
      </c>
      <c r="C2" s="60" t="s">
        <v>375</v>
      </c>
      <c r="D2" s="60" t="s">
        <v>376</v>
      </c>
      <c r="E2" s="60" t="s">
        <v>377</v>
      </c>
      <c r="F2" s="60" t="s">
        <v>378</v>
      </c>
      <c r="G2" s="60" t="s">
        <v>970</v>
      </c>
      <c r="H2" s="60" t="s">
        <v>379</v>
      </c>
      <c r="I2" s="71" t="s">
        <v>380</v>
      </c>
      <c r="J2" s="71" t="s">
        <v>381</v>
      </c>
      <c r="K2" s="71" t="s">
        <v>382</v>
      </c>
      <c r="L2" s="71" t="s">
        <v>383</v>
      </c>
      <c r="M2" s="71" t="s">
        <v>384</v>
      </c>
      <c r="N2" s="71" t="s">
        <v>971</v>
      </c>
      <c r="O2" s="248" t="s">
        <v>972</v>
      </c>
      <c r="P2" s="71" t="s">
        <v>973</v>
      </c>
      <c r="Q2" s="248" t="s">
        <v>974</v>
      </c>
      <c r="R2" s="248" t="s">
        <v>975</v>
      </c>
      <c r="S2" s="248" t="s">
        <v>976</v>
      </c>
      <c r="T2" s="71" t="s">
        <v>977</v>
      </c>
      <c r="U2" s="71" t="s">
        <v>978</v>
      </c>
      <c r="V2" s="248" t="s">
        <v>979</v>
      </c>
      <c r="W2" s="248" t="s">
        <v>980</v>
      </c>
      <c r="X2" s="71" t="s">
        <v>981</v>
      </c>
      <c r="Y2" s="71" t="s">
        <v>982</v>
      </c>
      <c r="Z2" s="60" t="s">
        <v>385</v>
      </c>
      <c r="AA2" s="71" t="s">
        <v>386</v>
      </c>
      <c r="AB2" s="72" t="s">
        <v>387</v>
      </c>
      <c r="AC2" s="72" t="s">
        <v>983</v>
      </c>
      <c r="AD2" s="72" t="s">
        <v>984</v>
      </c>
      <c r="AE2" s="72" t="s">
        <v>985</v>
      </c>
      <c r="AF2" s="72" t="s">
        <v>388</v>
      </c>
      <c r="AG2" s="72" t="s">
        <v>389</v>
      </c>
      <c r="AH2" s="72" t="s">
        <v>390</v>
      </c>
      <c r="AI2" s="72" t="s">
        <v>391</v>
      </c>
      <c r="AJ2" s="72" t="s">
        <v>392</v>
      </c>
      <c r="AK2" s="72" t="s">
        <v>393</v>
      </c>
      <c r="AL2" s="72" t="s">
        <v>394</v>
      </c>
      <c r="AM2" s="71" t="s">
        <v>395</v>
      </c>
      <c r="AN2" s="71" t="s">
        <v>396</v>
      </c>
      <c r="AO2" s="71" t="s">
        <v>397</v>
      </c>
      <c r="AP2" s="60" t="s">
        <v>398</v>
      </c>
      <c r="AQ2" s="60" t="s">
        <v>399</v>
      </c>
      <c r="AR2" s="60" t="s">
        <v>436</v>
      </c>
      <c r="AS2" s="60" t="s">
        <v>331</v>
      </c>
      <c r="AT2" s="60" t="s">
        <v>986</v>
      </c>
      <c r="AU2" s="60" t="s">
        <v>987</v>
      </c>
      <c r="AV2" s="60" t="s">
        <v>988</v>
      </c>
    </row>
    <row r="3" spans="1:48" s="29" customFormat="1" ht="24" customHeight="1">
      <c r="A3" s="28"/>
      <c r="F3" s="30"/>
      <c r="H3" s="28"/>
      <c r="I3" s="427" t="s">
        <v>448</v>
      </c>
      <c r="J3" s="427"/>
      <c r="K3" s="427"/>
      <c r="L3" s="427"/>
      <c r="M3" s="427"/>
      <c r="N3" s="30"/>
      <c r="O3" s="152"/>
      <c r="P3" s="149"/>
      <c r="Q3" s="28"/>
      <c r="R3" s="28"/>
      <c r="S3" s="28"/>
      <c r="T3" s="30"/>
      <c r="U3" s="28"/>
      <c r="V3" s="28"/>
      <c r="Y3" s="100"/>
      <c r="Z3" s="100"/>
      <c r="AA3" s="100"/>
      <c r="AB3" s="428" t="str">
        <f>IF('様式 A-1'!D7="","",'様式 A-1'!D7)</f>
        <v/>
      </c>
      <c r="AC3" s="428"/>
      <c r="AD3" s="428"/>
      <c r="AE3" s="428"/>
      <c r="AF3" s="428"/>
      <c r="AG3" s="428"/>
      <c r="AH3" s="428"/>
      <c r="AI3" s="31" t="s">
        <v>40</v>
      </c>
      <c r="AJ3" s="32"/>
      <c r="AK3" s="32"/>
      <c r="AL3" s="32"/>
    </row>
    <row r="4" spans="1:48" s="29" customFormat="1" ht="24" customHeight="1">
      <c r="A4" s="33"/>
      <c r="E4" s="34"/>
      <c r="F4" s="33"/>
      <c r="G4" s="34"/>
      <c r="H4" s="33"/>
      <c r="I4" s="35" t="str">
        <f>'様式 A-1'!AV38</f>
        <v>第49回全日本ライフセービング選手権大会　南関東ブロック予選会</v>
      </c>
      <c r="K4" s="33"/>
      <c r="L4" s="33"/>
      <c r="M4" s="33"/>
      <c r="N4" s="33"/>
      <c r="O4" s="152"/>
      <c r="P4" s="151"/>
      <c r="Q4" s="33"/>
      <c r="R4" s="33"/>
      <c r="S4" s="33"/>
      <c r="T4" s="34"/>
      <c r="U4" s="33"/>
      <c r="V4" s="33"/>
      <c r="AB4" s="428" t="str">
        <f>IF('様式 A-1'!D8="","",'様式 A-1'!D8)</f>
        <v/>
      </c>
      <c r="AC4" s="428"/>
      <c r="AD4" s="428"/>
      <c r="AE4" s="428"/>
      <c r="AF4" s="428"/>
      <c r="AG4" s="428"/>
      <c r="AH4" s="428"/>
      <c r="AI4" s="31" t="s">
        <v>41</v>
      </c>
      <c r="AJ4" s="34"/>
      <c r="AK4" s="34"/>
      <c r="AL4" s="34"/>
      <c r="AP4" s="29" t="s">
        <v>334</v>
      </c>
    </row>
    <row r="5" spans="1:48" customFormat="1" ht="24" customHeight="1">
      <c r="A5" s="29"/>
      <c r="B5" s="29"/>
      <c r="C5" s="29"/>
      <c r="D5" s="29"/>
      <c r="E5" s="29"/>
      <c r="F5" s="29"/>
      <c r="G5" s="29"/>
      <c r="H5" s="29"/>
      <c r="I5" s="29"/>
      <c r="J5" s="29"/>
      <c r="K5" s="29"/>
      <c r="L5" s="29"/>
      <c r="M5" s="29"/>
      <c r="N5" s="29"/>
      <c r="O5" s="152"/>
      <c r="P5" s="152"/>
      <c r="Q5" s="29"/>
      <c r="R5" s="29"/>
      <c r="S5" s="29"/>
      <c r="T5" s="29"/>
      <c r="U5" s="29"/>
      <c r="V5" s="29"/>
      <c r="W5" s="29"/>
      <c r="X5" s="29"/>
      <c r="Y5" s="29"/>
      <c r="Z5" s="29"/>
      <c r="AA5" s="29"/>
      <c r="AB5" s="104"/>
      <c r="AC5" s="104"/>
      <c r="AD5" s="104"/>
      <c r="AE5" s="104"/>
      <c r="AF5" s="104"/>
      <c r="AG5" s="104"/>
      <c r="AH5" s="104"/>
      <c r="AI5" s="104"/>
      <c r="AJ5" s="29"/>
      <c r="AK5" s="29"/>
      <c r="AL5" s="29"/>
      <c r="AP5" s="103" t="s">
        <v>440</v>
      </c>
    </row>
    <row r="6" spans="1:48" s="29" customFormat="1" ht="24" customHeight="1">
      <c r="A6" s="110"/>
      <c r="B6" s="110"/>
      <c r="C6" s="110"/>
      <c r="D6" s="110"/>
      <c r="E6" s="111"/>
      <c r="F6" s="110"/>
      <c r="G6" s="111"/>
      <c r="H6" s="110"/>
      <c r="I6" s="110"/>
      <c r="J6" s="110"/>
      <c r="K6" s="110"/>
      <c r="L6" s="110"/>
      <c r="M6" s="110"/>
      <c r="N6" s="110"/>
      <c r="O6" s="160"/>
      <c r="P6" s="161"/>
      <c r="Q6" s="110"/>
      <c r="R6" s="110"/>
      <c r="S6" s="110"/>
      <c r="T6" s="111"/>
      <c r="U6" s="107"/>
      <c r="V6" s="110"/>
      <c r="W6" s="111"/>
      <c r="X6" s="110"/>
      <c r="Y6" s="223" t="s">
        <v>915</v>
      </c>
      <c r="AA6" s="223"/>
      <c r="AB6" s="218"/>
      <c r="AC6" s="218"/>
      <c r="AD6" s="218"/>
      <c r="AE6" s="218"/>
      <c r="AF6" s="218"/>
      <c r="AG6" s="218"/>
      <c r="AH6" s="218"/>
      <c r="AI6" s="218"/>
      <c r="AJ6" s="111"/>
      <c r="AK6" s="111"/>
      <c r="AL6" s="111"/>
      <c r="AP6" s="104" t="s">
        <v>440</v>
      </c>
    </row>
    <row r="7" spans="1:48" ht="39.9" customHeight="1">
      <c r="A7" s="69" t="s">
        <v>357</v>
      </c>
      <c r="B7" s="69" t="s">
        <v>32</v>
      </c>
      <c r="C7" s="70" t="s">
        <v>33</v>
      </c>
      <c r="D7" s="70" t="s">
        <v>26</v>
      </c>
      <c r="E7" s="70" t="s">
        <v>27</v>
      </c>
      <c r="F7" s="274" t="s">
        <v>1056</v>
      </c>
      <c r="G7" s="69" t="s">
        <v>1055</v>
      </c>
      <c r="H7" s="36"/>
      <c r="I7" s="75" t="s">
        <v>260</v>
      </c>
      <c r="J7" s="47" t="s">
        <v>51</v>
      </c>
      <c r="K7" s="48" t="s">
        <v>52</v>
      </c>
      <c r="L7" s="49" t="s">
        <v>358</v>
      </c>
      <c r="M7" s="50" t="s">
        <v>359</v>
      </c>
      <c r="N7" s="36" t="s">
        <v>314</v>
      </c>
      <c r="O7" s="247"/>
      <c r="P7" s="195" t="s">
        <v>810</v>
      </c>
      <c r="Q7" s="36"/>
      <c r="R7" s="36"/>
      <c r="S7" s="36"/>
      <c r="T7" s="52" t="s">
        <v>83</v>
      </c>
      <c r="U7" s="122" t="s">
        <v>922</v>
      </c>
      <c r="V7" s="249"/>
      <c r="W7" s="36"/>
      <c r="X7" s="51" t="s">
        <v>35</v>
      </c>
      <c r="Y7" s="43" t="s">
        <v>1</v>
      </c>
      <c r="Z7" s="36" t="s">
        <v>901</v>
      </c>
      <c r="AA7" s="222" t="s">
        <v>914</v>
      </c>
      <c r="AB7" s="135" t="s">
        <v>887</v>
      </c>
      <c r="AC7" s="135" t="s">
        <v>889</v>
      </c>
      <c r="AD7" s="135" t="s">
        <v>891</v>
      </c>
      <c r="AE7" s="135" t="s">
        <v>893</v>
      </c>
      <c r="AF7" s="135" t="s">
        <v>895</v>
      </c>
      <c r="AG7" s="135" t="s">
        <v>897</v>
      </c>
      <c r="AH7" s="135" t="s">
        <v>902</v>
      </c>
      <c r="AI7" s="144"/>
      <c r="AJ7" s="36" t="s">
        <v>29</v>
      </c>
      <c r="AK7" s="36" t="s">
        <v>2</v>
      </c>
      <c r="AL7" s="36" t="s">
        <v>848</v>
      </c>
    </row>
    <row r="8" spans="1:48" s="3" customFormat="1" ht="24" customHeight="1">
      <c r="A8" s="117">
        <v>0</v>
      </c>
      <c r="B8" s="118" t="s">
        <v>329</v>
      </c>
      <c r="C8" s="119" t="str">
        <f>IF(J8="","",TRIM(J8&amp;"　"&amp;K8))</f>
        <v>東京　花子</v>
      </c>
      <c r="D8" s="119" t="str">
        <f>IF(J8="","",ASC(TRIM(L8&amp;" "&amp;M8)))</f>
        <v>ﾄｳｷｮｳ ﾊﾅｺ</v>
      </c>
      <c r="E8" s="120" t="s">
        <v>990</v>
      </c>
      <c r="F8" s="121"/>
      <c r="G8" s="201" t="e">
        <f>IF(J8="","",MID('様式 A-1'!$AG$7,1,FIND("ブ",'様式 A-1'!$AG$7)-1))</f>
        <v>#VALUE!</v>
      </c>
      <c r="H8" s="117"/>
      <c r="I8" s="118" t="s">
        <v>178</v>
      </c>
      <c r="J8" s="196" t="s">
        <v>287</v>
      </c>
      <c r="K8" s="197" t="s">
        <v>288</v>
      </c>
      <c r="L8" s="196" t="s">
        <v>42</v>
      </c>
      <c r="M8" s="197" t="s">
        <v>44</v>
      </c>
      <c r="N8" s="117" t="s">
        <v>45</v>
      </c>
      <c r="O8" s="198"/>
      <c r="P8" s="199" t="s">
        <v>811</v>
      </c>
      <c r="Q8" s="117"/>
      <c r="R8" s="117"/>
      <c r="S8" s="117"/>
      <c r="T8" s="200" t="s">
        <v>883</v>
      </c>
      <c r="U8" s="117" t="s">
        <v>919</v>
      </c>
      <c r="V8" s="117"/>
      <c r="W8" s="117"/>
      <c r="X8" s="201">
        <v>30195</v>
      </c>
      <c r="Y8" s="117">
        <f>IF(X8="","",DATEDIF(X8,'様式 A-1'!$G$2,"Y"))</f>
        <v>41</v>
      </c>
      <c r="Z8" s="117" t="s">
        <v>917</v>
      </c>
      <c r="AA8" s="117"/>
      <c r="AB8" s="117">
        <v>1</v>
      </c>
      <c r="AC8" s="117"/>
      <c r="AD8" s="117"/>
      <c r="AE8" s="117"/>
      <c r="AF8" s="117">
        <v>1</v>
      </c>
      <c r="AG8" s="117"/>
      <c r="AH8" s="117"/>
      <c r="AI8" s="192"/>
      <c r="AJ8" s="117">
        <f t="shared" ref="AJ8:AJ39" si="0">COUNT(AB8:AH8)</f>
        <v>2</v>
      </c>
      <c r="AK8" s="117">
        <f>IF(AJ8&lt;=$AQ$154,AJ8,$AQ$154)</f>
        <v>2</v>
      </c>
      <c r="AL8" s="117">
        <f>IF(AJ8&lt;=$AQ$154,0,AJ8-$AQ$154)</f>
        <v>0</v>
      </c>
    </row>
    <row r="9" spans="1:48" s="3" customFormat="1" ht="24" customHeight="1">
      <c r="A9" s="117">
        <v>0</v>
      </c>
      <c r="B9" s="118" t="s">
        <v>329</v>
      </c>
      <c r="C9" s="119" t="str">
        <f>IF(J9="","",TRIM(J9&amp;"　"&amp;K9))</f>
        <v>品川　香奈</v>
      </c>
      <c r="D9" s="119" t="str">
        <f t="shared" ref="D9:D112" si="1">IF(J9="","",ASC(TRIM(L9&amp;" "&amp;M9)))</f>
        <v>ｼﾅｶﾞﾜ ｶﾅ</v>
      </c>
      <c r="E9" s="120" t="s">
        <v>990</v>
      </c>
      <c r="F9" s="121"/>
      <c r="G9" s="201" t="e">
        <f>IF(J9="","",MID('様式 A-1'!$AG$7,1,FIND("ブ",'様式 A-1'!$AG$7)-1))</f>
        <v>#VALUE!</v>
      </c>
      <c r="H9" s="117"/>
      <c r="I9" s="118" t="s">
        <v>178</v>
      </c>
      <c r="J9" s="196" t="s">
        <v>283</v>
      </c>
      <c r="K9" s="197" t="s">
        <v>289</v>
      </c>
      <c r="L9" s="196" t="s">
        <v>285</v>
      </c>
      <c r="M9" s="197" t="s">
        <v>290</v>
      </c>
      <c r="N9" s="117" t="s">
        <v>45</v>
      </c>
      <c r="O9" s="118"/>
      <c r="P9" s="199" t="s">
        <v>812</v>
      </c>
      <c r="Q9" s="117"/>
      <c r="R9" s="117"/>
      <c r="S9" s="117"/>
      <c r="T9" s="200" t="s">
        <v>813</v>
      </c>
      <c r="U9" s="117" t="s">
        <v>911</v>
      </c>
      <c r="V9" s="117"/>
      <c r="W9" s="117"/>
      <c r="X9" s="201">
        <v>39144</v>
      </c>
      <c r="Y9" s="117">
        <f>IF(X9="","",DATEDIF(X9,'様式 A-1'!$G$2,"Y"))</f>
        <v>16</v>
      </c>
      <c r="Z9" s="117" t="s">
        <v>291</v>
      </c>
      <c r="AA9" s="117" t="s">
        <v>916</v>
      </c>
      <c r="AB9" s="117"/>
      <c r="AC9" s="117">
        <v>1</v>
      </c>
      <c r="AD9" s="117">
        <v>1</v>
      </c>
      <c r="AE9" s="117"/>
      <c r="AF9" s="117"/>
      <c r="AG9" s="117"/>
      <c r="AH9" s="117"/>
      <c r="AI9" s="192"/>
      <c r="AJ9" s="117">
        <f t="shared" si="0"/>
        <v>2</v>
      </c>
      <c r="AK9" s="117">
        <f t="shared" ref="AK9:AK112" si="2">IF(AJ9&lt;=$AQ$154,AJ9,$AQ$154)</f>
        <v>2</v>
      </c>
      <c r="AL9" s="117">
        <f t="shared" ref="AL9:AL112" si="3">IF(AJ9&lt;=$AQ$154,0,AJ9-$AQ$154)</f>
        <v>0</v>
      </c>
    </row>
    <row r="10" spans="1:48" ht="24" customHeight="1">
      <c r="A10" s="17" t="str">
        <f>IF('様式 A-1'!$AL$1="","",'様式 A-1'!$AL$1)</f>
        <v/>
      </c>
      <c r="B10" s="44"/>
      <c r="C10" s="45" t="str">
        <f t="shared" ref="C10:C113" si="4">IF(J10="","",TRIM(J10&amp;"　"&amp;K10))</f>
        <v/>
      </c>
      <c r="D10" s="45" t="str">
        <f t="shared" si="1"/>
        <v/>
      </c>
      <c r="E10" s="45" t="str">
        <f>IF(J10="","",IF('様式 A-1'!$D$7&lt;&gt;"",'様式 A-1'!$D$7,'様式 A-1'!$D$8))</f>
        <v/>
      </c>
      <c r="F10" s="21" t="str">
        <f>IF(J10="","",'様式 WA-1（集計作業用）'!$C$7)</f>
        <v/>
      </c>
      <c r="G10" s="17" t="str">
        <f>IF(J10="","",MID('様式 A-1'!$AG$7,1,FIND("ブ",'様式 A-1'!$AG$7)-1))</f>
        <v/>
      </c>
      <c r="H10" s="17"/>
      <c r="I10" s="44" t="s">
        <v>179</v>
      </c>
      <c r="J10" s="26"/>
      <c r="K10" s="27"/>
      <c r="L10" s="26"/>
      <c r="M10" s="27"/>
      <c r="N10" s="17" t="s">
        <v>45</v>
      </c>
      <c r="O10" s="208"/>
      <c r="P10" s="162"/>
      <c r="Q10" s="146"/>
      <c r="R10" s="146"/>
      <c r="S10" s="146"/>
      <c r="T10" s="22"/>
      <c r="U10" s="22"/>
      <c r="V10" s="146"/>
      <c r="W10" s="146"/>
      <c r="X10" s="145"/>
      <c r="Y10" s="146" t="str">
        <f>IF(X10="","",DATEDIF(X10,'様式 A-1'!$G$2,"Y"))</f>
        <v/>
      </c>
      <c r="Z10" s="146"/>
      <c r="AA10" s="22"/>
      <c r="AB10" s="147"/>
      <c r="AC10" s="147"/>
      <c r="AD10" s="147"/>
      <c r="AE10" s="147"/>
      <c r="AF10" s="147"/>
      <c r="AG10" s="147"/>
      <c r="AH10" s="147"/>
      <c r="AI10" s="61"/>
      <c r="AJ10" s="61">
        <f t="shared" si="0"/>
        <v>0</v>
      </c>
      <c r="AK10" s="46">
        <f>IF(AJ10&lt;=$AQ$154,AJ10,$AQ$154)</f>
        <v>0</v>
      </c>
      <c r="AL10" s="46">
        <f t="shared" si="3"/>
        <v>0</v>
      </c>
    </row>
    <row r="11" spans="1:48" ht="24" customHeight="1">
      <c r="A11" s="17" t="str">
        <f>IF('様式 A-1'!$AL$1="","",'様式 A-1'!$AL$1)</f>
        <v/>
      </c>
      <c r="B11" s="44"/>
      <c r="C11" s="45" t="str">
        <f t="shared" si="4"/>
        <v/>
      </c>
      <c r="D11" s="45" t="str">
        <f t="shared" si="1"/>
        <v/>
      </c>
      <c r="E11" s="45" t="str">
        <f>IF(J11="","",IF('様式 A-1'!$D$7&lt;&gt;"",'様式 A-1'!$D$7,'様式 A-1'!$D$8))</f>
        <v/>
      </c>
      <c r="F11" s="21" t="str">
        <f>IF(J11="","",'様式 WA-1（集計作業用）'!$C$7)</f>
        <v/>
      </c>
      <c r="G11" s="17" t="str">
        <f>IF(J11="","",MID('様式 A-1'!$AG$7,1,FIND("ブ",'様式 A-1'!$AG$7)-1))</f>
        <v/>
      </c>
      <c r="H11" s="17"/>
      <c r="I11" s="44" t="s">
        <v>180</v>
      </c>
      <c r="J11" s="26"/>
      <c r="K11" s="27"/>
      <c r="L11" s="26"/>
      <c r="M11" s="27"/>
      <c r="N11" s="17" t="s">
        <v>45</v>
      </c>
      <c r="O11" s="208"/>
      <c r="P11" s="162"/>
      <c r="Q11" s="146"/>
      <c r="R11" s="146"/>
      <c r="S11" s="146"/>
      <c r="T11" s="22"/>
      <c r="U11" s="22"/>
      <c r="V11" s="146"/>
      <c r="W11" s="146"/>
      <c r="X11" s="145"/>
      <c r="Y11" s="146" t="str">
        <f>IF(X11="","",DATEDIF(X11,'様式 A-1'!$G$2,"Y"))</f>
        <v/>
      </c>
      <c r="Z11" s="146"/>
      <c r="AA11" s="22"/>
      <c r="AB11" s="147"/>
      <c r="AC11" s="147"/>
      <c r="AD11" s="147"/>
      <c r="AE11" s="147"/>
      <c r="AF11" s="147"/>
      <c r="AG11" s="147"/>
      <c r="AH11" s="147"/>
      <c r="AI11" s="61"/>
      <c r="AJ11" s="61">
        <f t="shared" si="0"/>
        <v>0</v>
      </c>
      <c r="AK11" s="46">
        <f t="shared" si="2"/>
        <v>0</v>
      </c>
      <c r="AL11" s="46">
        <f t="shared" si="3"/>
        <v>0</v>
      </c>
    </row>
    <row r="12" spans="1:48" ht="24" customHeight="1">
      <c r="A12" s="17" t="str">
        <f>IF('様式 A-1'!$AL$1="","",'様式 A-1'!$AL$1)</f>
        <v/>
      </c>
      <c r="B12" s="44"/>
      <c r="C12" s="45" t="str">
        <f t="shared" si="4"/>
        <v/>
      </c>
      <c r="D12" s="45" t="str">
        <f t="shared" si="1"/>
        <v/>
      </c>
      <c r="E12" s="45" t="str">
        <f>IF(J12="","",IF('様式 A-1'!$D$7&lt;&gt;"",'様式 A-1'!$D$7,'様式 A-1'!$D$8))</f>
        <v/>
      </c>
      <c r="F12" s="21" t="str">
        <f>IF(J12="","",'様式 WA-1（集計作業用）'!$C$7)</f>
        <v/>
      </c>
      <c r="G12" s="17" t="str">
        <f>IF(J12="","",MID('様式 A-1'!$AG$7,1,FIND("ブ",'様式 A-1'!$AG$7)-1))</f>
        <v/>
      </c>
      <c r="H12" s="17"/>
      <c r="I12" s="44" t="s">
        <v>181</v>
      </c>
      <c r="J12" s="26"/>
      <c r="K12" s="27"/>
      <c r="L12" s="26"/>
      <c r="M12" s="27"/>
      <c r="N12" s="17" t="s">
        <v>45</v>
      </c>
      <c r="O12" s="208"/>
      <c r="P12" s="162"/>
      <c r="Q12" s="146"/>
      <c r="R12" s="146"/>
      <c r="S12" s="146"/>
      <c r="T12" s="22"/>
      <c r="U12" s="22"/>
      <c r="V12" s="146"/>
      <c r="W12" s="146"/>
      <c r="X12" s="145"/>
      <c r="Y12" s="146" t="str">
        <f>IF(X12="","",DATEDIF(X12,'様式 A-1'!$G$2,"Y"))</f>
        <v/>
      </c>
      <c r="Z12" s="146"/>
      <c r="AA12" s="22"/>
      <c r="AB12" s="147"/>
      <c r="AC12" s="147"/>
      <c r="AD12" s="147"/>
      <c r="AE12" s="147"/>
      <c r="AF12" s="147"/>
      <c r="AG12" s="147"/>
      <c r="AH12" s="147"/>
      <c r="AI12" s="61"/>
      <c r="AJ12" s="61">
        <f t="shared" si="0"/>
        <v>0</v>
      </c>
      <c r="AK12" s="46">
        <f t="shared" si="2"/>
        <v>0</v>
      </c>
      <c r="AL12" s="46">
        <f t="shared" si="3"/>
        <v>0</v>
      </c>
    </row>
    <row r="13" spans="1:48" ht="24" customHeight="1">
      <c r="A13" s="17" t="str">
        <f>IF('様式 A-1'!$AL$1="","",'様式 A-1'!$AL$1)</f>
        <v/>
      </c>
      <c r="B13" s="44"/>
      <c r="C13" s="45" t="str">
        <f t="shared" si="4"/>
        <v/>
      </c>
      <c r="D13" s="45" t="str">
        <f t="shared" si="1"/>
        <v/>
      </c>
      <c r="E13" s="45" t="str">
        <f>IF(J13="","",IF('様式 A-1'!$D$7&lt;&gt;"",'様式 A-1'!$D$7,'様式 A-1'!$D$8))</f>
        <v/>
      </c>
      <c r="F13" s="21" t="str">
        <f>IF(J13="","",'様式 WA-1（集計作業用）'!$C$7)</f>
        <v/>
      </c>
      <c r="G13" s="17" t="str">
        <f>IF(J13="","",MID('様式 A-1'!$AG$7,1,FIND("ブ",'様式 A-1'!$AG$7)-1))</f>
        <v/>
      </c>
      <c r="H13" s="17"/>
      <c r="I13" s="44" t="s">
        <v>182</v>
      </c>
      <c r="J13" s="26"/>
      <c r="K13" s="27"/>
      <c r="L13" s="26"/>
      <c r="M13" s="27"/>
      <c r="N13" s="17" t="s">
        <v>45</v>
      </c>
      <c r="O13" s="208"/>
      <c r="P13" s="162"/>
      <c r="Q13" s="146"/>
      <c r="R13" s="146"/>
      <c r="S13" s="146"/>
      <c r="T13" s="22"/>
      <c r="U13" s="22"/>
      <c r="V13" s="146"/>
      <c r="W13" s="146"/>
      <c r="X13" s="145"/>
      <c r="Y13" s="146" t="str">
        <f>IF(X13="","",DATEDIF(X13,'様式 A-1'!$G$2,"Y"))</f>
        <v/>
      </c>
      <c r="Z13" s="146"/>
      <c r="AA13" s="22"/>
      <c r="AB13" s="147"/>
      <c r="AC13" s="147"/>
      <c r="AD13" s="147"/>
      <c r="AE13" s="147"/>
      <c r="AF13" s="147"/>
      <c r="AG13" s="147"/>
      <c r="AH13" s="147"/>
      <c r="AI13" s="61"/>
      <c r="AJ13" s="61">
        <f t="shared" si="0"/>
        <v>0</v>
      </c>
      <c r="AK13" s="46">
        <f t="shared" si="2"/>
        <v>0</v>
      </c>
      <c r="AL13" s="46">
        <f t="shared" si="3"/>
        <v>0</v>
      </c>
    </row>
    <row r="14" spans="1:48" ht="24" customHeight="1">
      <c r="A14" s="17" t="str">
        <f>IF('様式 A-1'!$AL$1="","",'様式 A-1'!$AL$1)</f>
        <v/>
      </c>
      <c r="B14" s="44"/>
      <c r="C14" s="45" t="str">
        <f t="shared" si="4"/>
        <v/>
      </c>
      <c r="D14" s="45" t="str">
        <f t="shared" si="1"/>
        <v/>
      </c>
      <c r="E14" s="45" t="str">
        <f>IF(J14="","",IF('様式 A-1'!$D$7&lt;&gt;"",'様式 A-1'!$D$7,'様式 A-1'!$D$8))</f>
        <v/>
      </c>
      <c r="F14" s="21" t="str">
        <f>IF(J14="","",'様式 WA-1（集計作業用）'!$C$7)</f>
        <v/>
      </c>
      <c r="G14" s="17" t="str">
        <f>IF(J14="","",MID('様式 A-1'!$AG$7,1,FIND("ブ",'様式 A-1'!$AG$7)-1))</f>
        <v/>
      </c>
      <c r="H14" s="17"/>
      <c r="I14" s="44" t="s">
        <v>183</v>
      </c>
      <c r="J14" s="26"/>
      <c r="K14" s="27"/>
      <c r="L14" s="26"/>
      <c r="M14" s="27"/>
      <c r="N14" s="17" t="s">
        <v>45</v>
      </c>
      <c r="O14" s="208"/>
      <c r="P14" s="162"/>
      <c r="Q14" s="146"/>
      <c r="R14" s="146"/>
      <c r="S14" s="146"/>
      <c r="T14" s="22"/>
      <c r="U14" s="22"/>
      <c r="V14" s="146"/>
      <c r="W14" s="146"/>
      <c r="X14" s="145"/>
      <c r="Y14" s="146" t="str">
        <f>IF(X14="","",DATEDIF(X14,'様式 A-1'!$G$2,"Y"))</f>
        <v/>
      </c>
      <c r="Z14" s="146"/>
      <c r="AA14" s="22"/>
      <c r="AB14" s="147"/>
      <c r="AC14" s="147"/>
      <c r="AD14" s="147"/>
      <c r="AE14" s="147"/>
      <c r="AF14" s="147"/>
      <c r="AG14" s="147"/>
      <c r="AH14" s="147"/>
      <c r="AI14" s="61"/>
      <c r="AJ14" s="61">
        <f t="shared" si="0"/>
        <v>0</v>
      </c>
      <c r="AK14" s="46">
        <f t="shared" si="2"/>
        <v>0</v>
      </c>
      <c r="AL14" s="46">
        <f t="shared" si="3"/>
        <v>0</v>
      </c>
    </row>
    <row r="15" spans="1:48" ht="24" customHeight="1">
      <c r="A15" s="17" t="str">
        <f>IF('様式 A-1'!$AL$1="","",'様式 A-1'!$AL$1)</f>
        <v/>
      </c>
      <c r="B15" s="44"/>
      <c r="C15" s="45" t="str">
        <f t="shared" si="4"/>
        <v/>
      </c>
      <c r="D15" s="45" t="str">
        <f t="shared" si="1"/>
        <v/>
      </c>
      <c r="E15" s="45" t="str">
        <f>IF(J15="","",IF('様式 A-1'!$D$7&lt;&gt;"",'様式 A-1'!$D$7,'様式 A-1'!$D$8))</f>
        <v/>
      </c>
      <c r="F15" s="21" t="str">
        <f>IF(J15="","",'様式 WA-1（集計作業用）'!$C$7)</f>
        <v/>
      </c>
      <c r="G15" s="17" t="str">
        <f>IF(J15="","",MID('様式 A-1'!$AG$7,1,FIND("ブ",'様式 A-1'!$AG$7)-1))</f>
        <v/>
      </c>
      <c r="H15" s="17"/>
      <c r="I15" s="44" t="s">
        <v>184</v>
      </c>
      <c r="J15" s="26"/>
      <c r="K15" s="27"/>
      <c r="L15" s="26"/>
      <c r="M15" s="27"/>
      <c r="N15" s="17" t="s">
        <v>45</v>
      </c>
      <c r="O15" s="208"/>
      <c r="P15" s="162"/>
      <c r="Q15" s="146"/>
      <c r="R15" s="146"/>
      <c r="S15" s="146"/>
      <c r="T15" s="22"/>
      <c r="U15" s="22"/>
      <c r="V15" s="146"/>
      <c r="W15" s="146"/>
      <c r="X15" s="145"/>
      <c r="Y15" s="146" t="str">
        <f>IF(X15="","",DATEDIF(X15,'様式 A-1'!$G$2,"Y"))</f>
        <v/>
      </c>
      <c r="Z15" s="146"/>
      <c r="AA15" s="22"/>
      <c r="AB15" s="147"/>
      <c r="AC15" s="147"/>
      <c r="AD15" s="147"/>
      <c r="AE15" s="147"/>
      <c r="AF15" s="147"/>
      <c r="AG15" s="147"/>
      <c r="AH15" s="147"/>
      <c r="AI15" s="61"/>
      <c r="AJ15" s="61">
        <f t="shared" si="0"/>
        <v>0</v>
      </c>
      <c r="AK15" s="46">
        <f t="shared" si="2"/>
        <v>0</v>
      </c>
      <c r="AL15" s="46">
        <f t="shared" si="3"/>
        <v>0</v>
      </c>
    </row>
    <row r="16" spans="1:48" ht="24" customHeight="1">
      <c r="A16" s="17" t="str">
        <f>IF('様式 A-1'!$AL$1="","",'様式 A-1'!$AL$1)</f>
        <v/>
      </c>
      <c r="B16" s="44"/>
      <c r="C16" s="45" t="str">
        <f t="shared" si="4"/>
        <v/>
      </c>
      <c r="D16" s="45" t="str">
        <f t="shared" si="1"/>
        <v/>
      </c>
      <c r="E16" s="45" t="str">
        <f>IF(J16="","",IF('様式 A-1'!$D$7&lt;&gt;"",'様式 A-1'!$D$7,'様式 A-1'!$D$8))</f>
        <v/>
      </c>
      <c r="F16" s="21" t="str">
        <f>IF(J16="","",'様式 WA-1（集計作業用）'!$C$7)</f>
        <v/>
      </c>
      <c r="G16" s="17" t="str">
        <f>IF(J16="","",MID('様式 A-1'!$AG$7,1,FIND("ブ",'様式 A-1'!$AG$7)-1))</f>
        <v/>
      </c>
      <c r="H16" s="17"/>
      <c r="I16" s="44" t="s">
        <v>185</v>
      </c>
      <c r="J16" s="26"/>
      <c r="K16" s="27"/>
      <c r="L16" s="26"/>
      <c r="M16" s="27"/>
      <c r="N16" s="17" t="s">
        <v>45</v>
      </c>
      <c r="O16" s="208"/>
      <c r="P16" s="162"/>
      <c r="Q16" s="146"/>
      <c r="R16" s="146"/>
      <c r="S16" s="146"/>
      <c r="T16" s="22"/>
      <c r="U16" s="22"/>
      <c r="V16" s="146"/>
      <c r="W16" s="146"/>
      <c r="X16" s="145"/>
      <c r="Y16" s="146" t="str">
        <f>IF(X16="","",DATEDIF(X16,'様式 A-1'!$G$2,"Y"))</f>
        <v/>
      </c>
      <c r="Z16" s="146"/>
      <c r="AA16" s="22"/>
      <c r="AB16" s="147"/>
      <c r="AC16" s="147"/>
      <c r="AD16" s="147"/>
      <c r="AE16" s="147"/>
      <c r="AF16" s="147"/>
      <c r="AG16" s="147"/>
      <c r="AH16" s="147"/>
      <c r="AI16" s="61"/>
      <c r="AJ16" s="61">
        <f t="shared" si="0"/>
        <v>0</v>
      </c>
      <c r="AK16" s="46">
        <f t="shared" si="2"/>
        <v>0</v>
      </c>
      <c r="AL16" s="46">
        <f t="shared" si="3"/>
        <v>0</v>
      </c>
    </row>
    <row r="17" spans="1:38" ht="24" customHeight="1">
      <c r="A17" s="17" t="str">
        <f>IF('様式 A-1'!$AL$1="","",'様式 A-1'!$AL$1)</f>
        <v/>
      </c>
      <c r="B17" s="44"/>
      <c r="C17" s="45" t="str">
        <f t="shared" si="4"/>
        <v/>
      </c>
      <c r="D17" s="45" t="str">
        <f t="shared" si="1"/>
        <v/>
      </c>
      <c r="E17" s="45" t="str">
        <f>IF(J17="","",IF('様式 A-1'!$D$7&lt;&gt;"",'様式 A-1'!$D$7,'様式 A-1'!$D$8))</f>
        <v/>
      </c>
      <c r="F17" s="21" t="str">
        <f>IF(J17="","",'様式 WA-1（集計作業用）'!$C$7)</f>
        <v/>
      </c>
      <c r="G17" s="17" t="str">
        <f>IF(J17="","",MID('様式 A-1'!$AG$7,1,FIND("ブ",'様式 A-1'!$AG$7)-1))</f>
        <v/>
      </c>
      <c r="H17" s="17"/>
      <c r="I17" s="44" t="s">
        <v>186</v>
      </c>
      <c r="J17" s="26"/>
      <c r="K17" s="27"/>
      <c r="L17" s="26"/>
      <c r="M17" s="27"/>
      <c r="N17" s="17" t="s">
        <v>45</v>
      </c>
      <c r="O17" s="208"/>
      <c r="P17" s="162"/>
      <c r="Q17" s="146"/>
      <c r="R17" s="146"/>
      <c r="S17" s="146"/>
      <c r="T17" s="22"/>
      <c r="U17" s="22"/>
      <c r="V17" s="146"/>
      <c r="W17" s="146"/>
      <c r="X17" s="145"/>
      <c r="Y17" s="146" t="str">
        <f>IF(X17="","",DATEDIF(X17,'様式 A-1'!$G$2,"Y"))</f>
        <v/>
      </c>
      <c r="Z17" s="146"/>
      <c r="AA17" s="22"/>
      <c r="AB17" s="147"/>
      <c r="AC17" s="147"/>
      <c r="AD17" s="147"/>
      <c r="AE17" s="147"/>
      <c r="AF17" s="147"/>
      <c r="AG17" s="147"/>
      <c r="AH17" s="147"/>
      <c r="AI17" s="61"/>
      <c r="AJ17" s="61">
        <f t="shared" si="0"/>
        <v>0</v>
      </c>
      <c r="AK17" s="46">
        <f t="shared" si="2"/>
        <v>0</v>
      </c>
      <c r="AL17" s="46">
        <f t="shared" si="3"/>
        <v>0</v>
      </c>
    </row>
    <row r="18" spans="1:38" ht="24" customHeight="1">
      <c r="A18" s="17" t="str">
        <f>IF('様式 A-1'!$AL$1="","",'様式 A-1'!$AL$1)</f>
        <v/>
      </c>
      <c r="B18" s="44"/>
      <c r="C18" s="45" t="str">
        <f t="shared" si="4"/>
        <v/>
      </c>
      <c r="D18" s="45" t="str">
        <f t="shared" si="1"/>
        <v/>
      </c>
      <c r="E18" s="45" t="str">
        <f>IF(J18="","",IF('様式 A-1'!$D$7&lt;&gt;"",'様式 A-1'!$D$7,'様式 A-1'!$D$8))</f>
        <v/>
      </c>
      <c r="F18" s="21" t="str">
        <f>IF(J18="","",'様式 WA-1（集計作業用）'!$C$7)</f>
        <v/>
      </c>
      <c r="G18" s="17" t="str">
        <f>IF(J18="","",MID('様式 A-1'!$AG$7,1,FIND("ブ",'様式 A-1'!$AG$7)-1))</f>
        <v/>
      </c>
      <c r="H18" s="17"/>
      <c r="I18" s="44" t="s">
        <v>187</v>
      </c>
      <c r="J18" s="26"/>
      <c r="K18" s="27"/>
      <c r="L18" s="26"/>
      <c r="M18" s="27"/>
      <c r="N18" s="17" t="s">
        <v>45</v>
      </c>
      <c r="O18" s="208"/>
      <c r="P18" s="162"/>
      <c r="Q18" s="146"/>
      <c r="R18" s="146"/>
      <c r="S18" s="146"/>
      <c r="T18" s="22"/>
      <c r="U18" s="22"/>
      <c r="V18" s="146"/>
      <c r="W18" s="146"/>
      <c r="X18" s="145"/>
      <c r="Y18" s="146" t="str">
        <f>IF(X18="","",DATEDIF(X18,'様式 A-1'!$G$2,"Y"))</f>
        <v/>
      </c>
      <c r="Z18" s="146"/>
      <c r="AA18" s="22"/>
      <c r="AB18" s="147"/>
      <c r="AC18" s="147"/>
      <c r="AD18" s="147"/>
      <c r="AE18" s="147"/>
      <c r="AF18" s="147"/>
      <c r="AG18" s="147"/>
      <c r="AH18" s="147"/>
      <c r="AI18" s="61"/>
      <c r="AJ18" s="61">
        <f t="shared" si="0"/>
        <v>0</v>
      </c>
      <c r="AK18" s="46">
        <f t="shared" si="2"/>
        <v>0</v>
      </c>
      <c r="AL18" s="46">
        <f t="shared" si="3"/>
        <v>0</v>
      </c>
    </row>
    <row r="19" spans="1:38" ht="24" customHeight="1">
      <c r="A19" s="17" t="str">
        <f>IF('様式 A-1'!$AL$1="","",'様式 A-1'!$AL$1)</f>
        <v/>
      </c>
      <c r="B19" s="44"/>
      <c r="C19" s="45" t="str">
        <f t="shared" si="4"/>
        <v/>
      </c>
      <c r="D19" s="45" t="str">
        <f t="shared" si="1"/>
        <v/>
      </c>
      <c r="E19" s="45" t="str">
        <f>IF(J19="","",IF('様式 A-1'!$D$7&lt;&gt;"",'様式 A-1'!$D$7,'様式 A-1'!$D$8))</f>
        <v/>
      </c>
      <c r="F19" s="21" t="str">
        <f>IF(J19="","",'様式 WA-1（集計作業用）'!$C$7)</f>
        <v/>
      </c>
      <c r="G19" s="17" t="str">
        <f>IF(J19="","",MID('様式 A-1'!$AG$7,1,FIND("ブ",'様式 A-1'!$AG$7)-1))</f>
        <v/>
      </c>
      <c r="H19" s="17"/>
      <c r="I19" s="44" t="s">
        <v>188</v>
      </c>
      <c r="J19" s="26"/>
      <c r="K19" s="27"/>
      <c r="L19" s="26"/>
      <c r="M19" s="27"/>
      <c r="N19" s="17" t="s">
        <v>45</v>
      </c>
      <c r="O19" s="208"/>
      <c r="P19" s="162"/>
      <c r="Q19" s="146"/>
      <c r="R19" s="146"/>
      <c r="S19" s="146"/>
      <c r="T19" s="22"/>
      <c r="U19" s="22"/>
      <c r="V19" s="146"/>
      <c r="W19" s="146"/>
      <c r="X19" s="145"/>
      <c r="Y19" s="146" t="str">
        <f>IF(X19="","",DATEDIF(X19,'様式 A-1'!$G$2,"Y"))</f>
        <v/>
      </c>
      <c r="Z19" s="146"/>
      <c r="AA19" s="22"/>
      <c r="AB19" s="147"/>
      <c r="AC19" s="147"/>
      <c r="AD19" s="147"/>
      <c r="AE19" s="147"/>
      <c r="AF19" s="147"/>
      <c r="AG19" s="147"/>
      <c r="AH19" s="147"/>
      <c r="AI19" s="61"/>
      <c r="AJ19" s="61">
        <f t="shared" si="0"/>
        <v>0</v>
      </c>
      <c r="AK19" s="46">
        <f t="shared" si="2"/>
        <v>0</v>
      </c>
      <c r="AL19" s="46">
        <f t="shared" si="3"/>
        <v>0</v>
      </c>
    </row>
    <row r="20" spans="1:38" ht="24" customHeight="1">
      <c r="A20" s="17" t="str">
        <f>IF('様式 A-1'!$AL$1="","",'様式 A-1'!$AL$1)</f>
        <v/>
      </c>
      <c r="B20" s="44"/>
      <c r="C20" s="45" t="str">
        <f t="shared" si="4"/>
        <v/>
      </c>
      <c r="D20" s="45" t="str">
        <f t="shared" si="1"/>
        <v/>
      </c>
      <c r="E20" s="45" t="str">
        <f>IF(J20="","",IF('様式 A-1'!$D$7&lt;&gt;"",'様式 A-1'!$D$7,'様式 A-1'!$D$8))</f>
        <v/>
      </c>
      <c r="F20" s="21" t="str">
        <f>IF(J20="","",'様式 WA-1（集計作業用）'!$C$7)</f>
        <v/>
      </c>
      <c r="G20" s="17" t="str">
        <f>IF(J20="","",MID('様式 A-1'!$AG$7,1,FIND("ブ",'様式 A-1'!$AG$7)-1))</f>
        <v/>
      </c>
      <c r="H20" s="17"/>
      <c r="I20" s="44" t="s">
        <v>189</v>
      </c>
      <c r="J20" s="26"/>
      <c r="K20" s="27"/>
      <c r="L20" s="26"/>
      <c r="M20" s="27"/>
      <c r="N20" s="17" t="s">
        <v>45</v>
      </c>
      <c r="O20" s="208"/>
      <c r="P20" s="162"/>
      <c r="Q20" s="146"/>
      <c r="R20" s="146"/>
      <c r="S20" s="146"/>
      <c r="T20" s="22"/>
      <c r="U20" s="22"/>
      <c r="V20" s="146"/>
      <c r="W20" s="146"/>
      <c r="X20" s="145"/>
      <c r="Y20" s="146" t="str">
        <f>IF(X20="","",DATEDIF(X20,'様式 A-1'!$G$2,"Y"))</f>
        <v/>
      </c>
      <c r="Z20" s="146"/>
      <c r="AA20" s="22"/>
      <c r="AB20" s="147"/>
      <c r="AC20" s="147"/>
      <c r="AD20" s="147"/>
      <c r="AE20" s="147"/>
      <c r="AF20" s="147"/>
      <c r="AG20" s="147"/>
      <c r="AH20" s="147"/>
      <c r="AI20" s="61"/>
      <c r="AJ20" s="61">
        <f t="shared" si="0"/>
        <v>0</v>
      </c>
      <c r="AK20" s="46">
        <f t="shared" si="2"/>
        <v>0</v>
      </c>
      <c r="AL20" s="46">
        <f t="shared" si="3"/>
        <v>0</v>
      </c>
    </row>
    <row r="21" spans="1:38" ht="24" customHeight="1">
      <c r="A21" s="17" t="str">
        <f>IF('様式 A-1'!$AL$1="","",'様式 A-1'!$AL$1)</f>
        <v/>
      </c>
      <c r="B21" s="44"/>
      <c r="C21" s="45" t="str">
        <f t="shared" si="4"/>
        <v/>
      </c>
      <c r="D21" s="45" t="str">
        <f t="shared" si="1"/>
        <v/>
      </c>
      <c r="E21" s="45" t="str">
        <f>IF(J21="","",IF('様式 A-1'!$D$7&lt;&gt;"",'様式 A-1'!$D$7,'様式 A-1'!$D$8))</f>
        <v/>
      </c>
      <c r="F21" s="21" t="str">
        <f>IF(J21="","",'様式 WA-1（集計作業用）'!$C$7)</f>
        <v/>
      </c>
      <c r="G21" s="17" t="str">
        <f>IF(J21="","",MID('様式 A-1'!$AG$7,1,FIND("ブ",'様式 A-1'!$AG$7)-1))</f>
        <v/>
      </c>
      <c r="H21" s="17"/>
      <c r="I21" s="44" t="s">
        <v>190</v>
      </c>
      <c r="J21" s="26"/>
      <c r="K21" s="27"/>
      <c r="L21" s="26"/>
      <c r="M21" s="27"/>
      <c r="N21" s="17" t="s">
        <v>45</v>
      </c>
      <c r="O21" s="208"/>
      <c r="P21" s="162"/>
      <c r="Q21" s="146"/>
      <c r="R21" s="146"/>
      <c r="S21" s="146"/>
      <c r="T21" s="22"/>
      <c r="U21" s="22"/>
      <c r="V21" s="146"/>
      <c r="W21" s="146"/>
      <c r="X21" s="145"/>
      <c r="Y21" s="146" t="str">
        <f>IF(X21="","",DATEDIF(X21,'様式 A-1'!$G$2,"Y"))</f>
        <v/>
      </c>
      <c r="Z21" s="146"/>
      <c r="AA21" s="22"/>
      <c r="AB21" s="147"/>
      <c r="AC21" s="147"/>
      <c r="AD21" s="147"/>
      <c r="AE21" s="147"/>
      <c r="AF21" s="147"/>
      <c r="AG21" s="147"/>
      <c r="AH21" s="147"/>
      <c r="AI21" s="61"/>
      <c r="AJ21" s="61">
        <f t="shared" si="0"/>
        <v>0</v>
      </c>
      <c r="AK21" s="46">
        <f t="shared" si="2"/>
        <v>0</v>
      </c>
      <c r="AL21" s="46">
        <f t="shared" si="3"/>
        <v>0</v>
      </c>
    </row>
    <row r="22" spans="1:38" ht="24" customHeight="1">
      <c r="A22" s="17" t="str">
        <f>IF('様式 A-1'!$AL$1="","",'様式 A-1'!$AL$1)</f>
        <v/>
      </c>
      <c r="B22" s="44"/>
      <c r="C22" s="45" t="str">
        <f t="shared" si="4"/>
        <v/>
      </c>
      <c r="D22" s="45" t="str">
        <f t="shared" si="1"/>
        <v/>
      </c>
      <c r="E22" s="45" t="str">
        <f>IF(J22="","",IF('様式 A-1'!$D$7&lt;&gt;"",'様式 A-1'!$D$7,'様式 A-1'!$D$8))</f>
        <v/>
      </c>
      <c r="F22" s="21" t="str">
        <f>IF(J22="","",'様式 WA-1（集計作業用）'!$C$7)</f>
        <v/>
      </c>
      <c r="G22" s="17" t="str">
        <f>IF(J22="","",MID('様式 A-1'!$AG$7,1,FIND("ブ",'様式 A-1'!$AG$7)-1))</f>
        <v/>
      </c>
      <c r="H22" s="17"/>
      <c r="I22" s="44" t="s">
        <v>191</v>
      </c>
      <c r="J22" s="26"/>
      <c r="K22" s="27"/>
      <c r="L22" s="26"/>
      <c r="M22" s="27"/>
      <c r="N22" s="17" t="s">
        <v>45</v>
      </c>
      <c r="O22" s="208"/>
      <c r="P22" s="162"/>
      <c r="Q22" s="146"/>
      <c r="R22" s="146"/>
      <c r="S22" s="146"/>
      <c r="T22" s="22"/>
      <c r="U22" s="22"/>
      <c r="V22" s="146"/>
      <c r="W22" s="146"/>
      <c r="X22" s="145"/>
      <c r="Y22" s="146" t="str">
        <f>IF(X22="","",DATEDIF(X22,'様式 A-1'!$G$2,"Y"))</f>
        <v/>
      </c>
      <c r="Z22" s="146"/>
      <c r="AA22" s="22"/>
      <c r="AB22" s="147"/>
      <c r="AC22" s="147"/>
      <c r="AD22" s="147"/>
      <c r="AE22" s="147"/>
      <c r="AF22" s="147"/>
      <c r="AG22" s="147"/>
      <c r="AH22" s="147"/>
      <c r="AI22" s="61"/>
      <c r="AJ22" s="61">
        <f t="shared" si="0"/>
        <v>0</v>
      </c>
      <c r="AK22" s="46">
        <f t="shared" si="2"/>
        <v>0</v>
      </c>
      <c r="AL22" s="46">
        <f t="shared" si="3"/>
        <v>0</v>
      </c>
    </row>
    <row r="23" spans="1:38" ht="24" customHeight="1">
      <c r="A23" s="17" t="str">
        <f>IF('様式 A-1'!$AL$1="","",'様式 A-1'!$AL$1)</f>
        <v/>
      </c>
      <c r="B23" s="44"/>
      <c r="C23" s="45" t="str">
        <f t="shared" si="4"/>
        <v/>
      </c>
      <c r="D23" s="45" t="str">
        <f t="shared" si="1"/>
        <v/>
      </c>
      <c r="E23" s="45" t="str">
        <f>IF(J23="","",IF('様式 A-1'!$D$7&lt;&gt;"",'様式 A-1'!$D$7,'様式 A-1'!$D$8))</f>
        <v/>
      </c>
      <c r="F23" s="21" t="str">
        <f>IF(J23="","",'様式 WA-1（集計作業用）'!$C$7)</f>
        <v/>
      </c>
      <c r="G23" s="17" t="str">
        <f>IF(J23="","",MID('様式 A-1'!$AG$7,1,FIND("ブ",'様式 A-1'!$AG$7)-1))</f>
        <v/>
      </c>
      <c r="H23" s="17"/>
      <c r="I23" s="44" t="s">
        <v>192</v>
      </c>
      <c r="J23" s="26"/>
      <c r="K23" s="27"/>
      <c r="L23" s="26"/>
      <c r="M23" s="27"/>
      <c r="N23" s="17" t="s">
        <v>45</v>
      </c>
      <c r="O23" s="208"/>
      <c r="P23" s="162"/>
      <c r="Q23" s="146"/>
      <c r="R23" s="146"/>
      <c r="S23" s="146"/>
      <c r="T23" s="22"/>
      <c r="U23" s="22"/>
      <c r="V23" s="146"/>
      <c r="W23" s="146"/>
      <c r="X23" s="145"/>
      <c r="Y23" s="146" t="str">
        <f>IF(X23="","",DATEDIF(X23,'様式 A-1'!$G$2,"Y"))</f>
        <v/>
      </c>
      <c r="Z23" s="146"/>
      <c r="AA23" s="22"/>
      <c r="AB23" s="147"/>
      <c r="AC23" s="147"/>
      <c r="AD23" s="147"/>
      <c r="AE23" s="147"/>
      <c r="AF23" s="147"/>
      <c r="AG23" s="147"/>
      <c r="AH23" s="147"/>
      <c r="AI23" s="61"/>
      <c r="AJ23" s="61">
        <f t="shared" si="0"/>
        <v>0</v>
      </c>
      <c r="AK23" s="46">
        <f t="shared" si="2"/>
        <v>0</v>
      </c>
      <c r="AL23" s="46">
        <f t="shared" si="3"/>
        <v>0</v>
      </c>
    </row>
    <row r="24" spans="1:38" ht="24" customHeight="1">
      <c r="A24" s="17" t="str">
        <f>IF('様式 A-1'!$AL$1="","",'様式 A-1'!$AL$1)</f>
        <v/>
      </c>
      <c r="B24" s="44"/>
      <c r="C24" s="45" t="str">
        <f t="shared" si="4"/>
        <v/>
      </c>
      <c r="D24" s="45" t="str">
        <f t="shared" si="1"/>
        <v/>
      </c>
      <c r="E24" s="45" t="str">
        <f>IF(J24="","",IF('様式 A-1'!$D$7&lt;&gt;"",'様式 A-1'!$D$7,'様式 A-1'!$D$8))</f>
        <v/>
      </c>
      <c r="F24" s="21" t="str">
        <f>IF(J24="","",'様式 WA-1（集計作業用）'!$C$7)</f>
        <v/>
      </c>
      <c r="G24" s="17" t="str">
        <f>IF(J24="","",MID('様式 A-1'!$AG$7,1,FIND("ブ",'様式 A-1'!$AG$7)-1))</f>
        <v/>
      </c>
      <c r="H24" s="17"/>
      <c r="I24" s="44" t="s">
        <v>193</v>
      </c>
      <c r="J24" s="26"/>
      <c r="K24" s="27"/>
      <c r="L24" s="26"/>
      <c r="M24" s="27"/>
      <c r="N24" s="17" t="s">
        <v>45</v>
      </c>
      <c r="O24" s="208"/>
      <c r="P24" s="162"/>
      <c r="Q24" s="146"/>
      <c r="R24" s="146"/>
      <c r="S24" s="146"/>
      <c r="T24" s="22"/>
      <c r="U24" s="22"/>
      <c r="V24" s="146"/>
      <c r="W24" s="146"/>
      <c r="X24" s="145"/>
      <c r="Y24" s="146" t="str">
        <f>IF(X24="","",DATEDIF(X24,'様式 A-1'!$G$2,"Y"))</f>
        <v/>
      </c>
      <c r="Z24" s="146"/>
      <c r="AA24" s="22"/>
      <c r="AB24" s="147"/>
      <c r="AC24" s="147"/>
      <c r="AD24" s="147"/>
      <c r="AE24" s="147"/>
      <c r="AF24" s="147"/>
      <c r="AG24" s="147"/>
      <c r="AH24" s="147"/>
      <c r="AI24" s="61"/>
      <c r="AJ24" s="61">
        <f t="shared" si="0"/>
        <v>0</v>
      </c>
      <c r="AK24" s="46">
        <f t="shared" si="2"/>
        <v>0</v>
      </c>
      <c r="AL24" s="46">
        <f t="shared" si="3"/>
        <v>0</v>
      </c>
    </row>
    <row r="25" spans="1:38" ht="24" customHeight="1">
      <c r="A25" s="17" t="str">
        <f>IF('様式 A-1'!$AL$1="","",'様式 A-1'!$AL$1)</f>
        <v/>
      </c>
      <c r="B25" s="44"/>
      <c r="C25" s="45" t="str">
        <f t="shared" si="4"/>
        <v/>
      </c>
      <c r="D25" s="45" t="str">
        <f t="shared" si="1"/>
        <v/>
      </c>
      <c r="E25" s="45" t="str">
        <f>IF(J25="","",IF('様式 A-1'!$D$7&lt;&gt;"",'様式 A-1'!$D$7,'様式 A-1'!$D$8))</f>
        <v/>
      </c>
      <c r="F25" s="21" t="str">
        <f>IF(J25="","",'様式 WA-1（集計作業用）'!$C$7)</f>
        <v/>
      </c>
      <c r="G25" s="17" t="str">
        <f>IF(J25="","",MID('様式 A-1'!$AG$7,1,FIND("ブ",'様式 A-1'!$AG$7)-1))</f>
        <v/>
      </c>
      <c r="H25" s="17"/>
      <c r="I25" s="44" t="s">
        <v>194</v>
      </c>
      <c r="J25" s="26"/>
      <c r="K25" s="27"/>
      <c r="L25" s="26"/>
      <c r="M25" s="27"/>
      <c r="N25" s="17" t="s">
        <v>45</v>
      </c>
      <c r="O25" s="208"/>
      <c r="P25" s="162"/>
      <c r="Q25" s="146"/>
      <c r="R25" s="146"/>
      <c r="S25" s="146"/>
      <c r="T25" s="22"/>
      <c r="U25" s="22"/>
      <c r="V25" s="146"/>
      <c r="W25" s="146"/>
      <c r="X25" s="145"/>
      <c r="Y25" s="146" t="str">
        <f>IF(X25="","",DATEDIF(X25,'様式 A-1'!$G$2,"Y"))</f>
        <v/>
      </c>
      <c r="Z25" s="146"/>
      <c r="AA25" s="22"/>
      <c r="AB25" s="147"/>
      <c r="AC25" s="147"/>
      <c r="AD25" s="147"/>
      <c r="AE25" s="147"/>
      <c r="AF25" s="147"/>
      <c r="AG25" s="147"/>
      <c r="AH25" s="147"/>
      <c r="AI25" s="61"/>
      <c r="AJ25" s="61">
        <f t="shared" si="0"/>
        <v>0</v>
      </c>
      <c r="AK25" s="46">
        <f t="shared" si="2"/>
        <v>0</v>
      </c>
      <c r="AL25" s="46">
        <f t="shared" si="3"/>
        <v>0</v>
      </c>
    </row>
    <row r="26" spans="1:38" ht="24" customHeight="1">
      <c r="A26" s="17" t="str">
        <f>IF('様式 A-1'!$AL$1="","",'様式 A-1'!$AL$1)</f>
        <v/>
      </c>
      <c r="B26" s="44"/>
      <c r="C26" s="45" t="str">
        <f t="shared" si="4"/>
        <v/>
      </c>
      <c r="D26" s="45" t="str">
        <f t="shared" si="1"/>
        <v/>
      </c>
      <c r="E26" s="45" t="str">
        <f>IF(J26="","",IF('様式 A-1'!$D$7&lt;&gt;"",'様式 A-1'!$D$7,'様式 A-1'!$D$8))</f>
        <v/>
      </c>
      <c r="F26" s="21" t="str">
        <f>IF(J26="","",'様式 WA-1（集計作業用）'!$C$7)</f>
        <v/>
      </c>
      <c r="G26" s="17" t="str">
        <f>IF(J26="","",MID('様式 A-1'!$AG$7,1,FIND("ブ",'様式 A-1'!$AG$7)-1))</f>
        <v/>
      </c>
      <c r="H26" s="17"/>
      <c r="I26" s="44" t="s">
        <v>195</v>
      </c>
      <c r="J26" s="26"/>
      <c r="K26" s="27"/>
      <c r="L26" s="26"/>
      <c r="M26" s="27"/>
      <c r="N26" s="17" t="s">
        <v>45</v>
      </c>
      <c r="O26" s="208"/>
      <c r="P26" s="162"/>
      <c r="Q26" s="146"/>
      <c r="R26" s="146"/>
      <c r="S26" s="146"/>
      <c r="T26" s="22"/>
      <c r="U26" s="22"/>
      <c r="V26" s="146"/>
      <c r="W26" s="146"/>
      <c r="X26" s="145"/>
      <c r="Y26" s="146" t="str">
        <f>IF(X26="","",DATEDIF(X26,'様式 A-1'!$G$2,"Y"))</f>
        <v/>
      </c>
      <c r="Z26" s="146"/>
      <c r="AA26" s="22"/>
      <c r="AB26" s="147"/>
      <c r="AC26" s="147"/>
      <c r="AD26" s="147"/>
      <c r="AE26" s="147"/>
      <c r="AF26" s="147"/>
      <c r="AG26" s="147"/>
      <c r="AH26" s="147"/>
      <c r="AI26" s="61"/>
      <c r="AJ26" s="61">
        <f t="shared" si="0"/>
        <v>0</v>
      </c>
      <c r="AK26" s="46">
        <f t="shared" si="2"/>
        <v>0</v>
      </c>
      <c r="AL26" s="46">
        <f t="shared" si="3"/>
        <v>0</v>
      </c>
    </row>
    <row r="27" spans="1:38" ht="24" customHeight="1">
      <c r="A27" s="17" t="str">
        <f>IF('様式 A-1'!$AL$1="","",'様式 A-1'!$AL$1)</f>
        <v/>
      </c>
      <c r="B27" s="44"/>
      <c r="C27" s="45" t="str">
        <f t="shared" si="4"/>
        <v/>
      </c>
      <c r="D27" s="45" t="str">
        <f t="shared" si="1"/>
        <v/>
      </c>
      <c r="E27" s="45" t="str">
        <f>IF(J27="","",IF('様式 A-1'!$D$7&lt;&gt;"",'様式 A-1'!$D$7,'様式 A-1'!$D$8))</f>
        <v/>
      </c>
      <c r="F27" s="21" t="str">
        <f>IF(J27="","",'様式 WA-1（集計作業用）'!$C$7)</f>
        <v/>
      </c>
      <c r="G27" s="17" t="str">
        <f>IF(J27="","",MID('様式 A-1'!$AG$7,1,FIND("ブ",'様式 A-1'!$AG$7)-1))</f>
        <v/>
      </c>
      <c r="H27" s="17"/>
      <c r="I27" s="44" t="s">
        <v>196</v>
      </c>
      <c r="J27" s="26"/>
      <c r="K27" s="27"/>
      <c r="L27" s="26"/>
      <c r="M27" s="27"/>
      <c r="N27" s="17" t="s">
        <v>45</v>
      </c>
      <c r="O27" s="208"/>
      <c r="P27" s="162"/>
      <c r="Q27" s="146"/>
      <c r="R27" s="146"/>
      <c r="S27" s="146"/>
      <c r="T27" s="22"/>
      <c r="U27" s="22"/>
      <c r="V27" s="146"/>
      <c r="W27" s="146"/>
      <c r="X27" s="145"/>
      <c r="Y27" s="146" t="str">
        <f>IF(X27="","",DATEDIF(X27,'様式 A-1'!$G$2,"Y"))</f>
        <v/>
      </c>
      <c r="Z27" s="146"/>
      <c r="AA27" s="22"/>
      <c r="AB27" s="147"/>
      <c r="AC27" s="147"/>
      <c r="AD27" s="147"/>
      <c r="AE27" s="147"/>
      <c r="AF27" s="147"/>
      <c r="AG27" s="147"/>
      <c r="AH27" s="147"/>
      <c r="AI27" s="61"/>
      <c r="AJ27" s="61">
        <f t="shared" si="0"/>
        <v>0</v>
      </c>
      <c r="AK27" s="46">
        <f t="shared" si="2"/>
        <v>0</v>
      </c>
      <c r="AL27" s="46">
        <f t="shared" si="3"/>
        <v>0</v>
      </c>
    </row>
    <row r="28" spans="1:38" ht="24" customHeight="1">
      <c r="A28" s="17" t="str">
        <f>IF('様式 A-1'!$AL$1="","",'様式 A-1'!$AL$1)</f>
        <v/>
      </c>
      <c r="B28" s="44"/>
      <c r="C28" s="45" t="str">
        <f t="shared" si="4"/>
        <v/>
      </c>
      <c r="D28" s="45" t="str">
        <f t="shared" si="1"/>
        <v/>
      </c>
      <c r="E28" s="45" t="str">
        <f>IF(J28="","",IF('様式 A-1'!$D$7&lt;&gt;"",'様式 A-1'!$D$7,'様式 A-1'!$D$8))</f>
        <v/>
      </c>
      <c r="F28" s="21" t="str">
        <f>IF(J28="","",'様式 WA-1（集計作業用）'!$C$7)</f>
        <v/>
      </c>
      <c r="G28" s="17" t="str">
        <f>IF(J28="","",MID('様式 A-1'!$AG$7,1,FIND("ブ",'様式 A-1'!$AG$7)-1))</f>
        <v/>
      </c>
      <c r="H28" s="17"/>
      <c r="I28" s="44" t="s">
        <v>197</v>
      </c>
      <c r="J28" s="26"/>
      <c r="K28" s="27"/>
      <c r="L28" s="26"/>
      <c r="M28" s="27"/>
      <c r="N28" s="17" t="s">
        <v>45</v>
      </c>
      <c r="O28" s="208"/>
      <c r="P28" s="162"/>
      <c r="Q28" s="146"/>
      <c r="R28" s="146"/>
      <c r="S28" s="146"/>
      <c r="T28" s="22"/>
      <c r="U28" s="22"/>
      <c r="V28" s="146"/>
      <c r="W28" s="146"/>
      <c r="X28" s="145"/>
      <c r="Y28" s="146" t="str">
        <f>IF(X28="","",DATEDIF(X28,'様式 A-1'!$G$2,"Y"))</f>
        <v/>
      </c>
      <c r="Z28" s="146"/>
      <c r="AA28" s="22"/>
      <c r="AB28" s="147"/>
      <c r="AC28" s="147"/>
      <c r="AD28" s="147"/>
      <c r="AE28" s="147"/>
      <c r="AF28" s="147"/>
      <c r="AG28" s="147"/>
      <c r="AH28" s="147"/>
      <c r="AI28" s="61"/>
      <c r="AJ28" s="61">
        <f t="shared" si="0"/>
        <v>0</v>
      </c>
      <c r="AK28" s="46">
        <f t="shared" si="2"/>
        <v>0</v>
      </c>
      <c r="AL28" s="46">
        <f t="shared" si="3"/>
        <v>0</v>
      </c>
    </row>
    <row r="29" spans="1:38" ht="24" customHeight="1">
      <c r="A29" s="17" t="str">
        <f>IF('様式 A-1'!$AL$1="","",'様式 A-1'!$AL$1)</f>
        <v/>
      </c>
      <c r="B29" s="44"/>
      <c r="C29" s="45" t="str">
        <f t="shared" si="4"/>
        <v/>
      </c>
      <c r="D29" s="45" t="str">
        <f t="shared" si="1"/>
        <v/>
      </c>
      <c r="E29" s="45" t="str">
        <f>IF(J29="","",IF('様式 A-1'!$D$7&lt;&gt;"",'様式 A-1'!$D$7,'様式 A-1'!$D$8))</f>
        <v/>
      </c>
      <c r="F29" s="21" t="str">
        <f>IF(J29="","",'様式 WA-1（集計作業用）'!$C$7)</f>
        <v/>
      </c>
      <c r="G29" s="17" t="str">
        <f>IF(J29="","",MID('様式 A-1'!$AG$7,1,FIND("ブ",'様式 A-1'!$AG$7)-1))</f>
        <v/>
      </c>
      <c r="H29" s="17"/>
      <c r="I29" s="44" t="s">
        <v>198</v>
      </c>
      <c r="J29" s="26"/>
      <c r="K29" s="27"/>
      <c r="L29" s="26"/>
      <c r="M29" s="27"/>
      <c r="N29" s="17" t="s">
        <v>45</v>
      </c>
      <c r="O29" s="208"/>
      <c r="P29" s="162"/>
      <c r="Q29" s="146"/>
      <c r="R29" s="146"/>
      <c r="S29" s="146"/>
      <c r="T29" s="22"/>
      <c r="U29" s="22"/>
      <c r="V29" s="146"/>
      <c r="W29" s="146"/>
      <c r="X29" s="145"/>
      <c r="Y29" s="146" t="str">
        <f>IF(X29="","",DATEDIF(X29,'様式 A-1'!$G$2,"Y"))</f>
        <v/>
      </c>
      <c r="Z29" s="146"/>
      <c r="AA29" s="22"/>
      <c r="AB29" s="147"/>
      <c r="AC29" s="147"/>
      <c r="AD29" s="147"/>
      <c r="AE29" s="147"/>
      <c r="AF29" s="147"/>
      <c r="AG29" s="147"/>
      <c r="AH29" s="147"/>
      <c r="AI29" s="61"/>
      <c r="AJ29" s="61">
        <f t="shared" si="0"/>
        <v>0</v>
      </c>
      <c r="AK29" s="46">
        <f t="shared" si="2"/>
        <v>0</v>
      </c>
      <c r="AL29" s="46">
        <f t="shared" si="3"/>
        <v>0</v>
      </c>
    </row>
    <row r="30" spans="1:38" ht="24" customHeight="1">
      <c r="A30" s="17" t="str">
        <f>IF('様式 A-1'!$AL$1="","",'様式 A-1'!$AL$1)</f>
        <v/>
      </c>
      <c r="B30" s="44"/>
      <c r="C30" s="45" t="str">
        <f t="shared" si="4"/>
        <v/>
      </c>
      <c r="D30" s="45" t="str">
        <f t="shared" si="1"/>
        <v/>
      </c>
      <c r="E30" s="45" t="str">
        <f>IF(J30="","",IF('様式 A-1'!$D$7&lt;&gt;"",'様式 A-1'!$D$7,'様式 A-1'!$D$8))</f>
        <v/>
      </c>
      <c r="F30" s="21" t="str">
        <f>IF(J30="","",'様式 WA-1（集計作業用）'!$C$7)</f>
        <v/>
      </c>
      <c r="G30" s="17" t="str">
        <f>IF(J30="","",MID('様式 A-1'!$AG$7,1,FIND("ブ",'様式 A-1'!$AG$7)-1))</f>
        <v/>
      </c>
      <c r="H30" s="17"/>
      <c r="I30" s="44" t="s">
        <v>199</v>
      </c>
      <c r="J30" s="26"/>
      <c r="K30" s="27"/>
      <c r="L30" s="26"/>
      <c r="M30" s="27"/>
      <c r="N30" s="17" t="s">
        <v>45</v>
      </c>
      <c r="O30" s="208"/>
      <c r="P30" s="162"/>
      <c r="Q30" s="146"/>
      <c r="R30" s="146"/>
      <c r="S30" s="146"/>
      <c r="T30" s="22"/>
      <c r="U30" s="22"/>
      <c r="V30" s="146"/>
      <c r="W30" s="146"/>
      <c r="X30" s="145"/>
      <c r="Y30" s="146" t="str">
        <f>IF(X30="","",DATEDIF(X30,'様式 A-1'!$G$2,"Y"))</f>
        <v/>
      </c>
      <c r="Z30" s="146"/>
      <c r="AA30" s="22"/>
      <c r="AB30" s="147"/>
      <c r="AC30" s="147"/>
      <c r="AD30" s="147"/>
      <c r="AE30" s="147"/>
      <c r="AF30" s="147"/>
      <c r="AG30" s="147"/>
      <c r="AH30" s="147"/>
      <c r="AI30" s="61"/>
      <c r="AJ30" s="61">
        <f t="shared" si="0"/>
        <v>0</v>
      </c>
      <c r="AK30" s="46">
        <f t="shared" si="2"/>
        <v>0</v>
      </c>
      <c r="AL30" s="46">
        <f t="shared" si="3"/>
        <v>0</v>
      </c>
    </row>
    <row r="31" spans="1:38" ht="24" customHeight="1">
      <c r="A31" s="17" t="str">
        <f>IF('様式 A-1'!$AL$1="","",'様式 A-1'!$AL$1)</f>
        <v/>
      </c>
      <c r="B31" s="44"/>
      <c r="C31" s="45" t="str">
        <f t="shared" si="4"/>
        <v/>
      </c>
      <c r="D31" s="45" t="str">
        <f t="shared" si="1"/>
        <v/>
      </c>
      <c r="E31" s="45" t="str">
        <f>IF(J31="","",IF('様式 A-1'!$D$7&lt;&gt;"",'様式 A-1'!$D$7,'様式 A-1'!$D$8))</f>
        <v/>
      </c>
      <c r="F31" s="21" t="str">
        <f>IF(J31="","",'様式 WA-1（集計作業用）'!$C$7)</f>
        <v/>
      </c>
      <c r="G31" s="17" t="str">
        <f>IF(J31="","",MID('様式 A-1'!$AG$7,1,FIND("ブ",'様式 A-1'!$AG$7)-1))</f>
        <v/>
      </c>
      <c r="H31" s="17"/>
      <c r="I31" s="44" t="s">
        <v>200</v>
      </c>
      <c r="J31" s="26"/>
      <c r="K31" s="27"/>
      <c r="L31" s="26"/>
      <c r="M31" s="27"/>
      <c r="N31" s="17" t="s">
        <v>45</v>
      </c>
      <c r="O31" s="208"/>
      <c r="P31" s="162"/>
      <c r="Q31" s="146"/>
      <c r="R31" s="146"/>
      <c r="S31" s="146"/>
      <c r="T31" s="22"/>
      <c r="U31" s="22"/>
      <c r="V31" s="146"/>
      <c r="W31" s="146"/>
      <c r="X31" s="145"/>
      <c r="Y31" s="146" t="str">
        <f>IF(X31="","",DATEDIF(X31,'様式 A-1'!$G$2,"Y"))</f>
        <v/>
      </c>
      <c r="Z31" s="146"/>
      <c r="AA31" s="22"/>
      <c r="AB31" s="147"/>
      <c r="AC31" s="147"/>
      <c r="AD31" s="147"/>
      <c r="AE31" s="147"/>
      <c r="AF31" s="147"/>
      <c r="AG31" s="147"/>
      <c r="AH31" s="147"/>
      <c r="AI31" s="61"/>
      <c r="AJ31" s="61">
        <f t="shared" si="0"/>
        <v>0</v>
      </c>
      <c r="AK31" s="46">
        <f t="shared" si="2"/>
        <v>0</v>
      </c>
      <c r="AL31" s="46">
        <f t="shared" si="3"/>
        <v>0</v>
      </c>
    </row>
    <row r="32" spans="1:38" ht="24" customHeight="1">
      <c r="A32" s="17" t="str">
        <f>IF('様式 A-1'!$AL$1="","",'様式 A-1'!$AL$1)</f>
        <v/>
      </c>
      <c r="B32" s="44"/>
      <c r="C32" s="45" t="str">
        <f t="shared" si="4"/>
        <v/>
      </c>
      <c r="D32" s="45" t="str">
        <f t="shared" si="1"/>
        <v/>
      </c>
      <c r="E32" s="45" t="str">
        <f>IF(J32="","",IF('様式 A-1'!$D$7&lt;&gt;"",'様式 A-1'!$D$7,'様式 A-1'!$D$8))</f>
        <v/>
      </c>
      <c r="F32" s="21" t="str">
        <f>IF(J32="","",'様式 WA-1（集計作業用）'!$C$7)</f>
        <v/>
      </c>
      <c r="G32" s="17" t="str">
        <f>IF(J32="","",MID('様式 A-1'!$AG$7,1,FIND("ブ",'様式 A-1'!$AG$7)-1))</f>
        <v/>
      </c>
      <c r="H32" s="17"/>
      <c r="I32" s="44" t="s">
        <v>201</v>
      </c>
      <c r="J32" s="26"/>
      <c r="K32" s="27"/>
      <c r="L32" s="26"/>
      <c r="M32" s="27"/>
      <c r="N32" s="17" t="s">
        <v>45</v>
      </c>
      <c r="O32" s="208"/>
      <c r="P32" s="162"/>
      <c r="Q32" s="146"/>
      <c r="R32" s="146"/>
      <c r="S32" s="146"/>
      <c r="T32" s="22"/>
      <c r="U32" s="22"/>
      <c r="V32" s="146"/>
      <c r="W32" s="146"/>
      <c r="X32" s="145"/>
      <c r="Y32" s="146" t="str">
        <f>IF(X32="","",DATEDIF(X32,'様式 A-1'!$G$2,"Y"))</f>
        <v/>
      </c>
      <c r="Z32" s="146"/>
      <c r="AA32" s="22"/>
      <c r="AB32" s="147"/>
      <c r="AC32" s="147"/>
      <c r="AD32" s="147"/>
      <c r="AE32" s="147"/>
      <c r="AF32" s="147"/>
      <c r="AG32" s="147"/>
      <c r="AH32" s="147"/>
      <c r="AI32" s="61"/>
      <c r="AJ32" s="61">
        <f t="shared" si="0"/>
        <v>0</v>
      </c>
      <c r="AK32" s="46">
        <f t="shared" si="2"/>
        <v>0</v>
      </c>
      <c r="AL32" s="46">
        <f t="shared" si="3"/>
        <v>0</v>
      </c>
    </row>
    <row r="33" spans="1:38" ht="24" customHeight="1">
      <c r="A33" s="17" t="str">
        <f>IF('様式 A-1'!$AL$1="","",'様式 A-1'!$AL$1)</f>
        <v/>
      </c>
      <c r="B33" s="44"/>
      <c r="C33" s="45" t="str">
        <f t="shared" si="4"/>
        <v/>
      </c>
      <c r="D33" s="45" t="str">
        <f t="shared" si="1"/>
        <v/>
      </c>
      <c r="E33" s="45" t="str">
        <f>IF(J33="","",IF('様式 A-1'!$D$7&lt;&gt;"",'様式 A-1'!$D$7,'様式 A-1'!$D$8))</f>
        <v/>
      </c>
      <c r="F33" s="21" t="str">
        <f>IF(J33="","",'様式 WA-1（集計作業用）'!$C$7)</f>
        <v/>
      </c>
      <c r="G33" s="17" t="str">
        <f>IF(J33="","",MID('様式 A-1'!$AG$7,1,FIND("ブ",'様式 A-1'!$AG$7)-1))</f>
        <v/>
      </c>
      <c r="H33" s="17"/>
      <c r="I33" s="44" t="s">
        <v>202</v>
      </c>
      <c r="J33" s="26"/>
      <c r="K33" s="27"/>
      <c r="L33" s="26"/>
      <c r="M33" s="27"/>
      <c r="N33" s="17" t="s">
        <v>45</v>
      </c>
      <c r="O33" s="208"/>
      <c r="P33" s="162"/>
      <c r="Q33" s="146"/>
      <c r="R33" s="146"/>
      <c r="S33" s="146"/>
      <c r="T33" s="22"/>
      <c r="U33" s="22"/>
      <c r="V33" s="146"/>
      <c r="W33" s="146"/>
      <c r="X33" s="145"/>
      <c r="Y33" s="146" t="str">
        <f>IF(X33="","",DATEDIF(X33,'様式 A-1'!$G$2,"Y"))</f>
        <v/>
      </c>
      <c r="Z33" s="146"/>
      <c r="AA33" s="22"/>
      <c r="AB33" s="147"/>
      <c r="AC33" s="147"/>
      <c r="AD33" s="147"/>
      <c r="AE33" s="147"/>
      <c r="AF33" s="147"/>
      <c r="AG33" s="147"/>
      <c r="AH33" s="147"/>
      <c r="AI33" s="61"/>
      <c r="AJ33" s="61">
        <f t="shared" si="0"/>
        <v>0</v>
      </c>
      <c r="AK33" s="46">
        <f t="shared" si="2"/>
        <v>0</v>
      </c>
      <c r="AL33" s="46">
        <f t="shared" si="3"/>
        <v>0</v>
      </c>
    </row>
    <row r="34" spans="1:38" ht="24" customHeight="1">
      <c r="A34" s="17" t="str">
        <f>IF('様式 A-1'!$AL$1="","",'様式 A-1'!$AL$1)</f>
        <v/>
      </c>
      <c r="B34" s="44"/>
      <c r="C34" s="45" t="str">
        <f t="shared" si="4"/>
        <v/>
      </c>
      <c r="D34" s="45" t="str">
        <f t="shared" si="1"/>
        <v/>
      </c>
      <c r="E34" s="45" t="str">
        <f>IF(J34="","",IF('様式 A-1'!$D$7&lt;&gt;"",'様式 A-1'!$D$7,'様式 A-1'!$D$8))</f>
        <v/>
      </c>
      <c r="F34" s="21" t="str">
        <f>IF(J34="","",'様式 WA-1（集計作業用）'!$C$7)</f>
        <v/>
      </c>
      <c r="G34" s="17" t="str">
        <f>IF(J34="","",MID('様式 A-1'!$AG$7,1,FIND("ブ",'様式 A-1'!$AG$7)-1))</f>
        <v/>
      </c>
      <c r="H34" s="17"/>
      <c r="I34" s="44" t="s">
        <v>203</v>
      </c>
      <c r="J34" s="26"/>
      <c r="K34" s="27"/>
      <c r="L34" s="26"/>
      <c r="M34" s="27"/>
      <c r="N34" s="17" t="s">
        <v>45</v>
      </c>
      <c r="O34" s="208"/>
      <c r="P34" s="162"/>
      <c r="Q34" s="146"/>
      <c r="R34" s="146"/>
      <c r="S34" s="146"/>
      <c r="T34" s="22"/>
      <c r="U34" s="22"/>
      <c r="V34" s="146"/>
      <c r="W34" s="146"/>
      <c r="X34" s="145"/>
      <c r="Y34" s="146" t="str">
        <f>IF(X34="","",DATEDIF(X34,'様式 A-1'!$G$2,"Y"))</f>
        <v/>
      </c>
      <c r="Z34" s="146"/>
      <c r="AA34" s="22"/>
      <c r="AB34" s="147"/>
      <c r="AC34" s="147"/>
      <c r="AD34" s="147"/>
      <c r="AE34" s="147"/>
      <c r="AF34" s="147"/>
      <c r="AG34" s="147"/>
      <c r="AH34" s="147"/>
      <c r="AI34" s="61"/>
      <c r="AJ34" s="61">
        <f t="shared" si="0"/>
        <v>0</v>
      </c>
      <c r="AK34" s="46">
        <f t="shared" si="2"/>
        <v>0</v>
      </c>
      <c r="AL34" s="46">
        <f t="shared" si="3"/>
        <v>0</v>
      </c>
    </row>
    <row r="35" spans="1:38" ht="24" customHeight="1">
      <c r="A35" s="17" t="str">
        <f>IF('様式 A-1'!$AL$1="","",'様式 A-1'!$AL$1)</f>
        <v/>
      </c>
      <c r="B35" s="44"/>
      <c r="C35" s="45" t="str">
        <f t="shared" si="4"/>
        <v/>
      </c>
      <c r="D35" s="45" t="str">
        <f t="shared" si="1"/>
        <v/>
      </c>
      <c r="E35" s="45" t="str">
        <f>IF(J35="","",IF('様式 A-1'!$D$7&lt;&gt;"",'様式 A-1'!$D$7,'様式 A-1'!$D$8))</f>
        <v/>
      </c>
      <c r="F35" s="21" t="str">
        <f>IF(J35="","",'様式 WA-1（集計作業用）'!$C$7)</f>
        <v/>
      </c>
      <c r="G35" s="17" t="str">
        <f>IF(J35="","",MID('様式 A-1'!$AG$7,1,FIND("ブ",'様式 A-1'!$AG$7)-1))</f>
        <v/>
      </c>
      <c r="H35" s="17"/>
      <c r="I35" s="44" t="s">
        <v>204</v>
      </c>
      <c r="J35" s="26"/>
      <c r="K35" s="27"/>
      <c r="L35" s="26"/>
      <c r="M35" s="27"/>
      <c r="N35" s="17" t="s">
        <v>45</v>
      </c>
      <c r="O35" s="208"/>
      <c r="P35" s="162"/>
      <c r="Q35" s="146"/>
      <c r="R35" s="146"/>
      <c r="S35" s="146"/>
      <c r="T35" s="22"/>
      <c r="U35" s="22"/>
      <c r="V35" s="146"/>
      <c r="W35" s="146"/>
      <c r="X35" s="145"/>
      <c r="Y35" s="146" t="str">
        <f>IF(X35="","",DATEDIF(X35,'様式 A-1'!$G$2,"Y"))</f>
        <v/>
      </c>
      <c r="Z35" s="146"/>
      <c r="AA35" s="22"/>
      <c r="AB35" s="147"/>
      <c r="AC35" s="147"/>
      <c r="AD35" s="147"/>
      <c r="AE35" s="147"/>
      <c r="AF35" s="147"/>
      <c r="AG35" s="147"/>
      <c r="AH35" s="147"/>
      <c r="AI35" s="61"/>
      <c r="AJ35" s="61">
        <f t="shared" si="0"/>
        <v>0</v>
      </c>
      <c r="AK35" s="46">
        <f t="shared" si="2"/>
        <v>0</v>
      </c>
      <c r="AL35" s="46">
        <f t="shared" si="3"/>
        <v>0</v>
      </c>
    </row>
    <row r="36" spans="1:38" ht="24" customHeight="1">
      <c r="A36" s="17" t="str">
        <f>IF('様式 A-1'!$AL$1="","",'様式 A-1'!$AL$1)</f>
        <v/>
      </c>
      <c r="B36" s="44"/>
      <c r="C36" s="45" t="str">
        <f t="shared" si="4"/>
        <v/>
      </c>
      <c r="D36" s="45" t="str">
        <f t="shared" si="1"/>
        <v/>
      </c>
      <c r="E36" s="45" t="str">
        <f>IF(J36="","",IF('様式 A-1'!$D$7&lt;&gt;"",'様式 A-1'!$D$7,'様式 A-1'!$D$8))</f>
        <v/>
      </c>
      <c r="F36" s="21" t="str">
        <f>IF(J36="","",'様式 WA-1（集計作業用）'!$C$7)</f>
        <v/>
      </c>
      <c r="G36" s="17" t="str">
        <f>IF(J36="","",MID('様式 A-1'!$AG$7,1,FIND("ブ",'様式 A-1'!$AG$7)-1))</f>
        <v/>
      </c>
      <c r="H36" s="17"/>
      <c r="I36" s="44" t="s">
        <v>205</v>
      </c>
      <c r="J36" s="26"/>
      <c r="K36" s="27"/>
      <c r="L36" s="26"/>
      <c r="M36" s="27"/>
      <c r="N36" s="17" t="s">
        <v>45</v>
      </c>
      <c r="O36" s="208"/>
      <c r="P36" s="162"/>
      <c r="Q36" s="146"/>
      <c r="R36" s="146"/>
      <c r="S36" s="146"/>
      <c r="T36" s="22"/>
      <c r="U36" s="22"/>
      <c r="V36" s="146"/>
      <c r="W36" s="146"/>
      <c r="X36" s="145"/>
      <c r="Y36" s="146" t="str">
        <f>IF(X36="","",DATEDIF(X36,'様式 A-1'!$G$2,"Y"))</f>
        <v/>
      </c>
      <c r="Z36" s="146"/>
      <c r="AA36" s="22"/>
      <c r="AB36" s="147"/>
      <c r="AC36" s="147"/>
      <c r="AD36" s="147"/>
      <c r="AE36" s="147"/>
      <c r="AF36" s="147"/>
      <c r="AG36" s="147"/>
      <c r="AH36" s="147"/>
      <c r="AI36" s="61"/>
      <c r="AJ36" s="61">
        <f t="shared" si="0"/>
        <v>0</v>
      </c>
      <c r="AK36" s="46">
        <f t="shared" si="2"/>
        <v>0</v>
      </c>
      <c r="AL36" s="46">
        <f t="shared" si="3"/>
        <v>0</v>
      </c>
    </row>
    <row r="37" spans="1:38" ht="24" customHeight="1">
      <c r="A37" s="17" t="str">
        <f>IF('様式 A-1'!$AL$1="","",'様式 A-1'!$AL$1)</f>
        <v/>
      </c>
      <c r="B37" s="44"/>
      <c r="C37" s="45" t="str">
        <f t="shared" si="4"/>
        <v/>
      </c>
      <c r="D37" s="45" t="str">
        <f t="shared" si="1"/>
        <v/>
      </c>
      <c r="E37" s="45" t="str">
        <f>IF(J37="","",IF('様式 A-1'!$D$7&lt;&gt;"",'様式 A-1'!$D$7,'様式 A-1'!$D$8))</f>
        <v/>
      </c>
      <c r="F37" s="21" t="str">
        <f>IF(J37="","",'様式 WA-1（集計作業用）'!$C$7)</f>
        <v/>
      </c>
      <c r="G37" s="17" t="str">
        <f>IF(J37="","",MID('様式 A-1'!$AG$7,1,FIND("ブ",'様式 A-1'!$AG$7)-1))</f>
        <v/>
      </c>
      <c r="H37" s="17"/>
      <c r="I37" s="44" t="s">
        <v>206</v>
      </c>
      <c r="J37" s="26"/>
      <c r="K37" s="27"/>
      <c r="L37" s="26"/>
      <c r="M37" s="27"/>
      <c r="N37" s="17" t="s">
        <v>45</v>
      </c>
      <c r="O37" s="208"/>
      <c r="P37" s="162"/>
      <c r="Q37" s="146"/>
      <c r="R37" s="146"/>
      <c r="S37" s="146"/>
      <c r="T37" s="22"/>
      <c r="U37" s="22"/>
      <c r="V37" s="146"/>
      <c r="W37" s="146"/>
      <c r="X37" s="145"/>
      <c r="Y37" s="146" t="str">
        <f>IF(X37="","",DATEDIF(X37,'様式 A-1'!$G$2,"Y"))</f>
        <v/>
      </c>
      <c r="Z37" s="146"/>
      <c r="AA37" s="22"/>
      <c r="AB37" s="147"/>
      <c r="AC37" s="147"/>
      <c r="AD37" s="147"/>
      <c r="AE37" s="147"/>
      <c r="AF37" s="147"/>
      <c r="AG37" s="147"/>
      <c r="AH37" s="147"/>
      <c r="AI37" s="61"/>
      <c r="AJ37" s="61">
        <f t="shared" si="0"/>
        <v>0</v>
      </c>
      <c r="AK37" s="46">
        <f t="shared" si="2"/>
        <v>0</v>
      </c>
      <c r="AL37" s="46">
        <f t="shared" si="3"/>
        <v>0</v>
      </c>
    </row>
    <row r="38" spans="1:38" ht="24" customHeight="1">
      <c r="A38" s="17" t="str">
        <f>IF('様式 A-1'!$AL$1="","",'様式 A-1'!$AL$1)</f>
        <v/>
      </c>
      <c r="B38" s="44"/>
      <c r="C38" s="45" t="str">
        <f t="shared" si="4"/>
        <v/>
      </c>
      <c r="D38" s="45" t="str">
        <f t="shared" si="1"/>
        <v/>
      </c>
      <c r="E38" s="45" t="str">
        <f>IF(J38="","",IF('様式 A-1'!$D$7&lt;&gt;"",'様式 A-1'!$D$7,'様式 A-1'!$D$8))</f>
        <v/>
      </c>
      <c r="F38" s="21" t="str">
        <f>IF(J38="","",'様式 WA-1（集計作業用）'!$C$7)</f>
        <v/>
      </c>
      <c r="G38" s="17" t="str">
        <f>IF(J38="","",MID('様式 A-1'!$AG$7,1,FIND("ブ",'様式 A-1'!$AG$7)-1))</f>
        <v/>
      </c>
      <c r="H38" s="17"/>
      <c r="I38" s="44" t="s">
        <v>207</v>
      </c>
      <c r="J38" s="26"/>
      <c r="K38" s="27"/>
      <c r="L38" s="26"/>
      <c r="M38" s="27"/>
      <c r="N38" s="17" t="s">
        <v>45</v>
      </c>
      <c r="O38" s="208"/>
      <c r="P38" s="162"/>
      <c r="Q38" s="146"/>
      <c r="R38" s="146"/>
      <c r="S38" s="146"/>
      <c r="T38" s="22"/>
      <c r="U38" s="22"/>
      <c r="V38" s="146"/>
      <c r="W38" s="146"/>
      <c r="X38" s="145"/>
      <c r="Y38" s="146" t="str">
        <f>IF(X38="","",DATEDIF(X38,'様式 A-1'!$G$2,"Y"))</f>
        <v/>
      </c>
      <c r="Z38" s="146"/>
      <c r="AA38" s="22"/>
      <c r="AB38" s="147"/>
      <c r="AC38" s="147"/>
      <c r="AD38" s="147"/>
      <c r="AE38" s="147"/>
      <c r="AF38" s="147"/>
      <c r="AG38" s="147"/>
      <c r="AH38" s="147"/>
      <c r="AI38" s="61"/>
      <c r="AJ38" s="61">
        <f t="shared" si="0"/>
        <v>0</v>
      </c>
      <c r="AK38" s="46">
        <f t="shared" si="2"/>
        <v>0</v>
      </c>
      <c r="AL38" s="46">
        <f t="shared" si="3"/>
        <v>0</v>
      </c>
    </row>
    <row r="39" spans="1:38" ht="24" customHeight="1">
      <c r="A39" s="17" t="str">
        <f>IF('様式 A-1'!$AL$1="","",'様式 A-1'!$AL$1)</f>
        <v/>
      </c>
      <c r="B39" s="44"/>
      <c r="C39" s="45" t="str">
        <f t="shared" si="4"/>
        <v/>
      </c>
      <c r="D39" s="45" t="str">
        <f t="shared" si="1"/>
        <v/>
      </c>
      <c r="E39" s="45" t="str">
        <f>IF(J39="","",IF('様式 A-1'!$D$7&lt;&gt;"",'様式 A-1'!$D$7,'様式 A-1'!$D$8))</f>
        <v/>
      </c>
      <c r="F39" s="21" t="str">
        <f>IF(J39="","",'様式 WA-1（集計作業用）'!$C$7)</f>
        <v/>
      </c>
      <c r="G39" s="17" t="str">
        <f>IF(J39="","",MID('様式 A-1'!$AG$7,1,FIND("ブ",'様式 A-1'!$AG$7)-1))</f>
        <v/>
      </c>
      <c r="H39" s="17"/>
      <c r="I39" s="44" t="s">
        <v>208</v>
      </c>
      <c r="J39" s="26"/>
      <c r="K39" s="27"/>
      <c r="L39" s="26"/>
      <c r="M39" s="27"/>
      <c r="N39" s="17" t="s">
        <v>45</v>
      </c>
      <c r="O39" s="208"/>
      <c r="P39" s="162"/>
      <c r="Q39" s="146"/>
      <c r="R39" s="146"/>
      <c r="S39" s="146"/>
      <c r="T39" s="22"/>
      <c r="U39" s="22"/>
      <c r="V39" s="146"/>
      <c r="W39" s="146"/>
      <c r="X39" s="145"/>
      <c r="Y39" s="146" t="str">
        <f>IF(X39="","",DATEDIF(X39,'様式 A-1'!$G$2,"Y"))</f>
        <v/>
      </c>
      <c r="Z39" s="146"/>
      <c r="AA39" s="22"/>
      <c r="AB39" s="147"/>
      <c r="AC39" s="147"/>
      <c r="AD39" s="147"/>
      <c r="AE39" s="147"/>
      <c r="AF39" s="147"/>
      <c r="AG39" s="147"/>
      <c r="AH39" s="147"/>
      <c r="AI39" s="61"/>
      <c r="AJ39" s="61">
        <f t="shared" si="0"/>
        <v>0</v>
      </c>
      <c r="AK39" s="46">
        <f t="shared" si="2"/>
        <v>0</v>
      </c>
      <c r="AL39" s="46">
        <f t="shared" si="3"/>
        <v>0</v>
      </c>
    </row>
    <row r="40" spans="1:38" ht="24" customHeight="1">
      <c r="A40" s="17" t="str">
        <f>IF('様式 A-1'!$AL$1="","",'様式 A-1'!$AL$1)</f>
        <v/>
      </c>
      <c r="B40" s="44"/>
      <c r="C40" s="45" t="str">
        <f t="shared" si="4"/>
        <v/>
      </c>
      <c r="D40" s="45" t="str">
        <f t="shared" si="1"/>
        <v/>
      </c>
      <c r="E40" s="45" t="str">
        <f>IF(J40="","",IF('様式 A-1'!$D$7&lt;&gt;"",'様式 A-1'!$D$7,'様式 A-1'!$D$8))</f>
        <v/>
      </c>
      <c r="F40" s="21" t="str">
        <f>IF(J40="","",'様式 WA-1（集計作業用）'!$C$7)</f>
        <v/>
      </c>
      <c r="G40" s="17" t="str">
        <f>IF(J40="","",MID('様式 A-1'!$AG$7,1,FIND("ブ",'様式 A-1'!$AG$7)-1))</f>
        <v/>
      </c>
      <c r="H40" s="17"/>
      <c r="I40" s="44" t="s">
        <v>209</v>
      </c>
      <c r="J40" s="26"/>
      <c r="K40" s="27"/>
      <c r="L40" s="26"/>
      <c r="M40" s="27"/>
      <c r="N40" s="17" t="s">
        <v>45</v>
      </c>
      <c r="O40" s="208"/>
      <c r="P40" s="162"/>
      <c r="Q40" s="146"/>
      <c r="R40" s="146"/>
      <c r="S40" s="146"/>
      <c r="T40" s="22"/>
      <c r="U40" s="22"/>
      <c r="V40" s="146"/>
      <c r="W40" s="146"/>
      <c r="X40" s="145"/>
      <c r="Y40" s="146" t="str">
        <f>IF(X40="","",DATEDIF(X40,'様式 A-1'!$G$2,"Y"))</f>
        <v/>
      </c>
      <c r="Z40" s="146"/>
      <c r="AA40" s="22"/>
      <c r="AB40" s="147"/>
      <c r="AC40" s="147"/>
      <c r="AD40" s="147"/>
      <c r="AE40" s="147"/>
      <c r="AF40" s="147"/>
      <c r="AG40" s="147"/>
      <c r="AH40" s="147"/>
      <c r="AI40" s="61"/>
      <c r="AJ40" s="61">
        <f t="shared" ref="AJ40:AJ71" si="5">COUNT(AB40:AH40)</f>
        <v>0</v>
      </c>
      <c r="AK40" s="46">
        <f t="shared" si="2"/>
        <v>0</v>
      </c>
      <c r="AL40" s="46">
        <f t="shared" si="3"/>
        <v>0</v>
      </c>
    </row>
    <row r="41" spans="1:38" ht="24" customHeight="1">
      <c r="A41" s="17" t="str">
        <f>IF('様式 A-1'!$AL$1="","",'様式 A-1'!$AL$1)</f>
        <v/>
      </c>
      <c r="B41" s="44"/>
      <c r="C41" s="45" t="str">
        <f t="shared" si="4"/>
        <v/>
      </c>
      <c r="D41" s="45" t="str">
        <f t="shared" si="1"/>
        <v/>
      </c>
      <c r="E41" s="45" t="str">
        <f>IF(J41="","",IF('様式 A-1'!$D$7&lt;&gt;"",'様式 A-1'!$D$7,'様式 A-1'!$D$8))</f>
        <v/>
      </c>
      <c r="F41" s="21" t="str">
        <f>IF(J41="","",'様式 WA-1（集計作業用）'!$C$7)</f>
        <v/>
      </c>
      <c r="G41" s="17" t="str">
        <f>IF(J41="","",MID('様式 A-1'!$AG$7,1,FIND("ブ",'様式 A-1'!$AG$7)-1))</f>
        <v/>
      </c>
      <c r="H41" s="17"/>
      <c r="I41" s="44" t="s">
        <v>210</v>
      </c>
      <c r="J41" s="26"/>
      <c r="K41" s="27"/>
      <c r="L41" s="26"/>
      <c r="M41" s="27"/>
      <c r="N41" s="17" t="s">
        <v>45</v>
      </c>
      <c r="O41" s="208"/>
      <c r="P41" s="162"/>
      <c r="Q41" s="146"/>
      <c r="R41" s="146"/>
      <c r="S41" s="146"/>
      <c r="T41" s="22"/>
      <c r="U41" s="22"/>
      <c r="V41" s="146"/>
      <c r="W41" s="146"/>
      <c r="X41" s="145"/>
      <c r="Y41" s="146" t="str">
        <f>IF(X41="","",DATEDIF(X41,'様式 A-1'!$G$2,"Y"))</f>
        <v/>
      </c>
      <c r="Z41" s="146"/>
      <c r="AA41" s="22"/>
      <c r="AB41" s="147"/>
      <c r="AC41" s="147"/>
      <c r="AD41" s="147"/>
      <c r="AE41" s="147"/>
      <c r="AF41" s="147"/>
      <c r="AG41" s="147"/>
      <c r="AH41" s="147"/>
      <c r="AI41" s="61"/>
      <c r="AJ41" s="61">
        <f t="shared" si="5"/>
        <v>0</v>
      </c>
      <c r="AK41" s="46">
        <f t="shared" si="2"/>
        <v>0</v>
      </c>
      <c r="AL41" s="46">
        <f t="shared" si="3"/>
        <v>0</v>
      </c>
    </row>
    <row r="42" spans="1:38" ht="24" customHeight="1">
      <c r="A42" s="17" t="str">
        <f>IF('様式 A-1'!$AL$1="","",'様式 A-1'!$AL$1)</f>
        <v/>
      </c>
      <c r="B42" s="44"/>
      <c r="C42" s="45" t="str">
        <f t="shared" si="4"/>
        <v/>
      </c>
      <c r="D42" s="45" t="str">
        <f t="shared" si="1"/>
        <v/>
      </c>
      <c r="E42" s="45" t="str">
        <f>IF(J42="","",IF('様式 A-1'!$D$7&lt;&gt;"",'様式 A-1'!$D$7,'様式 A-1'!$D$8))</f>
        <v/>
      </c>
      <c r="F42" s="21" t="str">
        <f>IF(J42="","",'様式 WA-1（集計作業用）'!$C$7)</f>
        <v/>
      </c>
      <c r="G42" s="17" t="str">
        <f>IF(J42="","",MID('様式 A-1'!$AG$7,1,FIND("ブ",'様式 A-1'!$AG$7)-1))</f>
        <v/>
      </c>
      <c r="H42" s="17"/>
      <c r="I42" s="44" t="s">
        <v>211</v>
      </c>
      <c r="J42" s="26"/>
      <c r="K42" s="27"/>
      <c r="L42" s="26"/>
      <c r="M42" s="27"/>
      <c r="N42" s="17" t="s">
        <v>45</v>
      </c>
      <c r="O42" s="208"/>
      <c r="P42" s="162"/>
      <c r="Q42" s="146"/>
      <c r="R42" s="146"/>
      <c r="S42" s="146"/>
      <c r="T42" s="22"/>
      <c r="U42" s="22"/>
      <c r="V42" s="146"/>
      <c r="W42" s="146"/>
      <c r="X42" s="145"/>
      <c r="Y42" s="146" t="str">
        <f>IF(X42="","",DATEDIF(X42,'様式 A-1'!$G$2,"Y"))</f>
        <v/>
      </c>
      <c r="Z42" s="146"/>
      <c r="AA42" s="22"/>
      <c r="AB42" s="147"/>
      <c r="AC42" s="147"/>
      <c r="AD42" s="147"/>
      <c r="AE42" s="147"/>
      <c r="AF42" s="147"/>
      <c r="AG42" s="147"/>
      <c r="AH42" s="147"/>
      <c r="AI42" s="61"/>
      <c r="AJ42" s="61">
        <f t="shared" si="5"/>
        <v>0</v>
      </c>
      <c r="AK42" s="46">
        <f t="shared" si="2"/>
        <v>0</v>
      </c>
      <c r="AL42" s="46">
        <f t="shared" si="3"/>
        <v>0</v>
      </c>
    </row>
    <row r="43" spans="1:38" ht="24" customHeight="1">
      <c r="A43" s="17" t="str">
        <f>IF('様式 A-1'!$AL$1="","",'様式 A-1'!$AL$1)</f>
        <v/>
      </c>
      <c r="B43" s="44"/>
      <c r="C43" s="45" t="str">
        <f t="shared" si="4"/>
        <v/>
      </c>
      <c r="D43" s="45" t="str">
        <f t="shared" si="1"/>
        <v/>
      </c>
      <c r="E43" s="45" t="str">
        <f>IF(J43="","",IF('様式 A-1'!$D$7&lt;&gt;"",'様式 A-1'!$D$7,'様式 A-1'!$D$8))</f>
        <v/>
      </c>
      <c r="F43" s="21" t="str">
        <f>IF(J43="","",'様式 WA-1（集計作業用）'!$C$7)</f>
        <v/>
      </c>
      <c r="G43" s="17" t="str">
        <f>IF(J43="","",MID('様式 A-1'!$AG$7,1,FIND("ブ",'様式 A-1'!$AG$7)-1))</f>
        <v/>
      </c>
      <c r="H43" s="17"/>
      <c r="I43" s="44" t="s">
        <v>212</v>
      </c>
      <c r="J43" s="26"/>
      <c r="K43" s="27"/>
      <c r="L43" s="26"/>
      <c r="M43" s="27"/>
      <c r="N43" s="17" t="s">
        <v>45</v>
      </c>
      <c r="O43" s="208"/>
      <c r="P43" s="162"/>
      <c r="Q43" s="146"/>
      <c r="R43" s="146"/>
      <c r="S43" s="146"/>
      <c r="T43" s="22"/>
      <c r="U43" s="22"/>
      <c r="V43" s="146"/>
      <c r="W43" s="146"/>
      <c r="X43" s="145"/>
      <c r="Y43" s="146" t="str">
        <f>IF(X43="","",DATEDIF(X43,'様式 A-1'!$G$2,"Y"))</f>
        <v/>
      </c>
      <c r="Z43" s="146"/>
      <c r="AA43" s="22"/>
      <c r="AB43" s="147"/>
      <c r="AC43" s="147"/>
      <c r="AD43" s="147"/>
      <c r="AE43" s="147"/>
      <c r="AF43" s="147"/>
      <c r="AG43" s="147"/>
      <c r="AH43" s="147"/>
      <c r="AI43" s="61"/>
      <c r="AJ43" s="61">
        <f t="shared" si="5"/>
        <v>0</v>
      </c>
      <c r="AK43" s="46">
        <f t="shared" si="2"/>
        <v>0</v>
      </c>
      <c r="AL43" s="46">
        <f t="shared" si="3"/>
        <v>0</v>
      </c>
    </row>
    <row r="44" spans="1:38" ht="24" customHeight="1">
      <c r="A44" s="17" t="str">
        <f>IF('様式 A-1'!$AL$1="","",'様式 A-1'!$AL$1)</f>
        <v/>
      </c>
      <c r="B44" s="44"/>
      <c r="C44" s="45" t="str">
        <f t="shared" si="4"/>
        <v/>
      </c>
      <c r="D44" s="45" t="str">
        <f t="shared" si="1"/>
        <v/>
      </c>
      <c r="E44" s="45" t="str">
        <f>IF(J44="","",IF('様式 A-1'!$D$7&lt;&gt;"",'様式 A-1'!$D$7,'様式 A-1'!$D$8))</f>
        <v/>
      </c>
      <c r="F44" s="21" t="str">
        <f>IF(J44="","",'様式 WA-1（集計作業用）'!$C$7)</f>
        <v/>
      </c>
      <c r="G44" s="17" t="str">
        <f>IF(J44="","",MID('様式 A-1'!$AG$7,1,FIND("ブ",'様式 A-1'!$AG$7)-1))</f>
        <v/>
      </c>
      <c r="H44" s="17"/>
      <c r="I44" s="44" t="s">
        <v>213</v>
      </c>
      <c r="J44" s="26"/>
      <c r="K44" s="27"/>
      <c r="L44" s="26"/>
      <c r="M44" s="27"/>
      <c r="N44" s="17" t="s">
        <v>45</v>
      </c>
      <c r="O44" s="208"/>
      <c r="P44" s="162"/>
      <c r="Q44" s="146"/>
      <c r="R44" s="146"/>
      <c r="S44" s="146"/>
      <c r="T44" s="22"/>
      <c r="U44" s="22"/>
      <c r="V44" s="146"/>
      <c r="W44" s="146"/>
      <c r="X44" s="145"/>
      <c r="Y44" s="146" t="str">
        <f>IF(X44="","",DATEDIF(X44,'様式 A-1'!$G$2,"Y"))</f>
        <v/>
      </c>
      <c r="Z44" s="146"/>
      <c r="AA44" s="22"/>
      <c r="AB44" s="147"/>
      <c r="AC44" s="147"/>
      <c r="AD44" s="147"/>
      <c r="AE44" s="147"/>
      <c r="AF44" s="147"/>
      <c r="AG44" s="147"/>
      <c r="AH44" s="147"/>
      <c r="AI44" s="61"/>
      <c r="AJ44" s="61">
        <f t="shared" si="5"/>
        <v>0</v>
      </c>
      <c r="AK44" s="46">
        <f t="shared" si="2"/>
        <v>0</v>
      </c>
      <c r="AL44" s="46">
        <f t="shared" si="3"/>
        <v>0</v>
      </c>
    </row>
    <row r="45" spans="1:38" ht="24" customHeight="1">
      <c r="A45" s="17" t="str">
        <f>IF('様式 A-1'!$AL$1="","",'様式 A-1'!$AL$1)</f>
        <v/>
      </c>
      <c r="B45" s="44"/>
      <c r="C45" s="45" t="str">
        <f t="shared" si="4"/>
        <v/>
      </c>
      <c r="D45" s="45" t="str">
        <f t="shared" si="1"/>
        <v/>
      </c>
      <c r="E45" s="45" t="str">
        <f>IF(J45="","",IF('様式 A-1'!$D$7&lt;&gt;"",'様式 A-1'!$D$7,'様式 A-1'!$D$8))</f>
        <v/>
      </c>
      <c r="F45" s="21" t="str">
        <f>IF(J45="","",'様式 WA-1（集計作業用）'!$C$7)</f>
        <v/>
      </c>
      <c r="G45" s="17" t="str">
        <f>IF(J45="","",MID('様式 A-1'!$AG$7,1,FIND("ブ",'様式 A-1'!$AG$7)-1))</f>
        <v/>
      </c>
      <c r="H45" s="17"/>
      <c r="I45" s="44" t="s">
        <v>214</v>
      </c>
      <c r="J45" s="26"/>
      <c r="K45" s="27"/>
      <c r="L45" s="26"/>
      <c r="M45" s="27"/>
      <c r="N45" s="17" t="s">
        <v>45</v>
      </c>
      <c r="O45" s="208"/>
      <c r="P45" s="162"/>
      <c r="Q45" s="146"/>
      <c r="R45" s="146"/>
      <c r="S45" s="146"/>
      <c r="T45" s="22"/>
      <c r="U45" s="22"/>
      <c r="V45" s="146"/>
      <c r="W45" s="146"/>
      <c r="X45" s="145"/>
      <c r="Y45" s="146" t="str">
        <f>IF(X45="","",DATEDIF(X45,'様式 A-1'!$G$2,"Y"))</f>
        <v/>
      </c>
      <c r="Z45" s="146"/>
      <c r="AA45" s="22"/>
      <c r="AB45" s="147"/>
      <c r="AC45" s="147"/>
      <c r="AD45" s="147"/>
      <c r="AE45" s="147"/>
      <c r="AF45" s="147"/>
      <c r="AG45" s="147"/>
      <c r="AH45" s="147"/>
      <c r="AI45" s="61"/>
      <c r="AJ45" s="61">
        <f t="shared" si="5"/>
        <v>0</v>
      </c>
      <c r="AK45" s="46">
        <f t="shared" si="2"/>
        <v>0</v>
      </c>
      <c r="AL45" s="46">
        <f t="shared" si="3"/>
        <v>0</v>
      </c>
    </row>
    <row r="46" spans="1:38" ht="24" customHeight="1">
      <c r="A46" s="17" t="str">
        <f>IF('様式 A-1'!$AL$1="","",'様式 A-1'!$AL$1)</f>
        <v/>
      </c>
      <c r="B46" s="44"/>
      <c r="C46" s="45" t="str">
        <f t="shared" si="4"/>
        <v/>
      </c>
      <c r="D46" s="45" t="str">
        <f t="shared" si="1"/>
        <v/>
      </c>
      <c r="E46" s="45" t="str">
        <f>IF(J46="","",IF('様式 A-1'!$D$7&lt;&gt;"",'様式 A-1'!$D$7,'様式 A-1'!$D$8))</f>
        <v/>
      </c>
      <c r="F46" s="21" t="str">
        <f>IF(J46="","",'様式 WA-1（集計作業用）'!$C$7)</f>
        <v/>
      </c>
      <c r="G46" s="17" t="str">
        <f>IF(J46="","",MID('様式 A-1'!$AG$7,1,FIND("ブ",'様式 A-1'!$AG$7)-1))</f>
        <v/>
      </c>
      <c r="H46" s="17"/>
      <c r="I46" s="44" t="s">
        <v>215</v>
      </c>
      <c r="J46" s="26"/>
      <c r="K46" s="27"/>
      <c r="L46" s="26"/>
      <c r="M46" s="27"/>
      <c r="N46" s="17" t="s">
        <v>45</v>
      </c>
      <c r="O46" s="208"/>
      <c r="P46" s="162"/>
      <c r="Q46" s="146"/>
      <c r="R46" s="146"/>
      <c r="S46" s="146"/>
      <c r="T46" s="22"/>
      <c r="U46" s="22"/>
      <c r="V46" s="146"/>
      <c r="W46" s="146"/>
      <c r="X46" s="145"/>
      <c r="Y46" s="146" t="str">
        <f>IF(X46="","",DATEDIF(X46,'様式 A-1'!$G$2,"Y"))</f>
        <v/>
      </c>
      <c r="Z46" s="146"/>
      <c r="AA46" s="22"/>
      <c r="AB46" s="147"/>
      <c r="AC46" s="147"/>
      <c r="AD46" s="147"/>
      <c r="AE46" s="147"/>
      <c r="AF46" s="147"/>
      <c r="AG46" s="147"/>
      <c r="AH46" s="147"/>
      <c r="AI46" s="61"/>
      <c r="AJ46" s="61">
        <f t="shared" si="5"/>
        <v>0</v>
      </c>
      <c r="AK46" s="46">
        <f t="shared" si="2"/>
        <v>0</v>
      </c>
      <c r="AL46" s="46">
        <f t="shared" si="3"/>
        <v>0</v>
      </c>
    </row>
    <row r="47" spans="1:38" ht="24" customHeight="1">
      <c r="A47" s="17" t="str">
        <f>IF('様式 A-1'!$AL$1="","",'様式 A-1'!$AL$1)</f>
        <v/>
      </c>
      <c r="B47" s="44"/>
      <c r="C47" s="45" t="str">
        <f t="shared" si="4"/>
        <v/>
      </c>
      <c r="D47" s="45" t="str">
        <f t="shared" si="1"/>
        <v/>
      </c>
      <c r="E47" s="45" t="str">
        <f>IF(J47="","",IF('様式 A-1'!$D$7&lt;&gt;"",'様式 A-1'!$D$7,'様式 A-1'!$D$8))</f>
        <v/>
      </c>
      <c r="F47" s="21" t="str">
        <f>IF(J47="","",'様式 WA-1（集計作業用）'!$C$7)</f>
        <v/>
      </c>
      <c r="G47" s="17" t="str">
        <f>IF(J47="","",MID('様式 A-1'!$AG$7,1,FIND("ブ",'様式 A-1'!$AG$7)-1))</f>
        <v/>
      </c>
      <c r="H47" s="17"/>
      <c r="I47" s="44" t="s">
        <v>216</v>
      </c>
      <c r="J47" s="26"/>
      <c r="K47" s="27"/>
      <c r="L47" s="26"/>
      <c r="M47" s="27"/>
      <c r="N47" s="17" t="s">
        <v>45</v>
      </c>
      <c r="O47" s="208"/>
      <c r="P47" s="162"/>
      <c r="Q47" s="146"/>
      <c r="R47" s="146"/>
      <c r="S47" s="146"/>
      <c r="T47" s="22"/>
      <c r="U47" s="22"/>
      <c r="V47" s="146"/>
      <c r="W47" s="146"/>
      <c r="X47" s="145"/>
      <c r="Y47" s="146" t="str">
        <f>IF(X47="","",DATEDIF(X47,'様式 A-1'!$G$2,"Y"))</f>
        <v/>
      </c>
      <c r="Z47" s="146"/>
      <c r="AA47" s="22"/>
      <c r="AB47" s="147"/>
      <c r="AC47" s="147"/>
      <c r="AD47" s="147"/>
      <c r="AE47" s="147"/>
      <c r="AF47" s="147"/>
      <c r="AG47" s="147"/>
      <c r="AH47" s="147"/>
      <c r="AI47" s="61"/>
      <c r="AJ47" s="61">
        <f t="shared" si="5"/>
        <v>0</v>
      </c>
      <c r="AK47" s="46">
        <f t="shared" si="2"/>
        <v>0</v>
      </c>
      <c r="AL47" s="46">
        <f t="shared" si="3"/>
        <v>0</v>
      </c>
    </row>
    <row r="48" spans="1:38" ht="24" customHeight="1">
      <c r="A48" s="17" t="str">
        <f>IF('様式 A-1'!$AL$1="","",'様式 A-1'!$AL$1)</f>
        <v/>
      </c>
      <c r="B48" s="44"/>
      <c r="C48" s="45" t="str">
        <f t="shared" si="4"/>
        <v/>
      </c>
      <c r="D48" s="45" t="str">
        <f t="shared" si="1"/>
        <v/>
      </c>
      <c r="E48" s="45" t="str">
        <f>IF(J48="","",IF('様式 A-1'!$D$7&lt;&gt;"",'様式 A-1'!$D$7,'様式 A-1'!$D$8))</f>
        <v/>
      </c>
      <c r="F48" s="21" t="str">
        <f>IF(J48="","",'様式 WA-1（集計作業用）'!$C$7)</f>
        <v/>
      </c>
      <c r="G48" s="17" t="str">
        <f>IF(J48="","",MID('様式 A-1'!$AG$7,1,FIND("ブ",'様式 A-1'!$AG$7)-1))</f>
        <v/>
      </c>
      <c r="H48" s="17"/>
      <c r="I48" s="44" t="s">
        <v>217</v>
      </c>
      <c r="J48" s="26"/>
      <c r="K48" s="27"/>
      <c r="L48" s="26"/>
      <c r="M48" s="27"/>
      <c r="N48" s="17" t="s">
        <v>45</v>
      </c>
      <c r="O48" s="208"/>
      <c r="P48" s="162"/>
      <c r="Q48" s="146"/>
      <c r="R48" s="146"/>
      <c r="S48" s="146"/>
      <c r="T48" s="22"/>
      <c r="U48" s="22"/>
      <c r="V48" s="146"/>
      <c r="W48" s="146"/>
      <c r="X48" s="145"/>
      <c r="Y48" s="146" t="str">
        <f>IF(X48="","",DATEDIF(X48,'様式 A-1'!$G$2,"Y"))</f>
        <v/>
      </c>
      <c r="Z48" s="146"/>
      <c r="AA48" s="22"/>
      <c r="AB48" s="147"/>
      <c r="AC48" s="147"/>
      <c r="AD48" s="147"/>
      <c r="AE48" s="147"/>
      <c r="AF48" s="147"/>
      <c r="AG48" s="147"/>
      <c r="AH48" s="147"/>
      <c r="AI48" s="61"/>
      <c r="AJ48" s="61">
        <f t="shared" si="5"/>
        <v>0</v>
      </c>
      <c r="AK48" s="46">
        <f t="shared" si="2"/>
        <v>0</v>
      </c>
      <c r="AL48" s="46">
        <f t="shared" si="3"/>
        <v>0</v>
      </c>
    </row>
    <row r="49" spans="1:38" ht="24" customHeight="1">
      <c r="A49" s="17" t="str">
        <f>IF('様式 A-1'!$AL$1="","",'様式 A-1'!$AL$1)</f>
        <v/>
      </c>
      <c r="B49" s="44"/>
      <c r="C49" s="45" t="str">
        <f t="shared" si="4"/>
        <v/>
      </c>
      <c r="D49" s="45" t="str">
        <f t="shared" si="1"/>
        <v/>
      </c>
      <c r="E49" s="45" t="str">
        <f>IF(J49="","",IF('様式 A-1'!$D$7&lt;&gt;"",'様式 A-1'!$D$7,'様式 A-1'!$D$8))</f>
        <v/>
      </c>
      <c r="F49" s="21" t="str">
        <f>IF(J49="","",'様式 WA-1（集計作業用）'!$C$7)</f>
        <v/>
      </c>
      <c r="G49" s="17" t="str">
        <f>IF(J49="","",MID('様式 A-1'!$AG$7,1,FIND("ブ",'様式 A-1'!$AG$7)-1))</f>
        <v/>
      </c>
      <c r="H49" s="17"/>
      <c r="I49" s="44" t="s">
        <v>218</v>
      </c>
      <c r="J49" s="26"/>
      <c r="K49" s="27"/>
      <c r="L49" s="26"/>
      <c r="M49" s="27"/>
      <c r="N49" s="17" t="s">
        <v>45</v>
      </c>
      <c r="O49" s="208"/>
      <c r="P49" s="162"/>
      <c r="Q49" s="146"/>
      <c r="R49" s="146"/>
      <c r="S49" s="146"/>
      <c r="T49" s="22"/>
      <c r="U49" s="22"/>
      <c r="V49" s="146"/>
      <c r="W49" s="146"/>
      <c r="X49" s="145"/>
      <c r="Y49" s="146" t="str">
        <f>IF(X49="","",DATEDIF(X49,'様式 A-1'!$G$2,"Y"))</f>
        <v/>
      </c>
      <c r="Z49" s="146"/>
      <c r="AA49" s="22"/>
      <c r="AB49" s="147"/>
      <c r="AC49" s="147"/>
      <c r="AD49" s="147"/>
      <c r="AE49" s="147"/>
      <c r="AF49" s="147"/>
      <c r="AG49" s="147"/>
      <c r="AH49" s="147"/>
      <c r="AI49" s="61"/>
      <c r="AJ49" s="61">
        <f t="shared" si="5"/>
        <v>0</v>
      </c>
      <c r="AK49" s="46">
        <f t="shared" si="2"/>
        <v>0</v>
      </c>
      <c r="AL49" s="46">
        <f t="shared" si="3"/>
        <v>0</v>
      </c>
    </row>
    <row r="50" spans="1:38" ht="24" customHeight="1">
      <c r="A50" s="17" t="str">
        <f>IF('様式 A-1'!$AL$1="","",'様式 A-1'!$AL$1)</f>
        <v/>
      </c>
      <c r="B50" s="44"/>
      <c r="C50" s="45" t="str">
        <f t="shared" ref="C50:C89" si="6">IF(J50="","",TRIM(J50&amp;"　"&amp;K50))</f>
        <v/>
      </c>
      <c r="D50" s="45" t="str">
        <f t="shared" ref="D50:D89" si="7">IF(J50="","",ASC(TRIM(L50&amp;" "&amp;M50)))</f>
        <v/>
      </c>
      <c r="E50" s="45" t="str">
        <f>IF(J50="","",IF('様式 A-1'!$D$7&lt;&gt;"",'様式 A-1'!$D$7,'様式 A-1'!$D$8))</f>
        <v/>
      </c>
      <c r="F50" s="21" t="str">
        <f>IF(J50="","",'様式 WA-1（集計作業用）'!$C$7)</f>
        <v/>
      </c>
      <c r="G50" s="17" t="str">
        <f>IF(J50="","",MID('様式 A-1'!$AG$7,1,FIND("ブ",'様式 A-1'!$AG$7)-1))</f>
        <v/>
      </c>
      <c r="H50" s="17"/>
      <c r="I50" s="44" t="s">
        <v>219</v>
      </c>
      <c r="J50" s="26"/>
      <c r="K50" s="27"/>
      <c r="L50" s="26"/>
      <c r="M50" s="27"/>
      <c r="N50" s="17" t="s">
        <v>45</v>
      </c>
      <c r="O50" s="208"/>
      <c r="P50" s="162"/>
      <c r="Q50" s="146"/>
      <c r="R50" s="146"/>
      <c r="S50" s="146"/>
      <c r="T50" s="22"/>
      <c r="U50" s="22"/>
      <c r="V50" s="146"/>
      <c r="W50" s="146"/>
      <c r="X50" s="145"/>
      <c r="Y50" s="146" t="str">
        <f>IF(X50="","",DATEDIF(X50,'様式 A-1'!$G$2,"Y"))</f>
        <v/>
      </c>
      <c r="Z50" s="146"/>
      <c r="AA50" s="22"/>
      <c r="AB50" s="147"/>
      <c r="AC50" s="147"/>
      <c r="AD50" s="147"/>
      <c r="AE50" s="147"/>
      <c r="AF50" s="147"/>
      <c r="AG50" s="147"/>
      <c r="AH50" s="147"/>
      <c r="AI50" s="61"/>
      <c r="AJ50" s="61">
        <f t="shared" si="5"/>
        <v>0</v>
      </c>
      <c r="AK50" s="46">
        <f t="shared" si="2"/>
        <v>0</v>
      </c>
      <c r="AL50" s="46">
        <f t="shared" ref="AL50:AL89" si="8">IF(AJ50&lt;=$AQ$154,0,AJ50-$AQ$154)</f>
        <v>0</v>
      </c>
    </row>
    <row r="51" spans="1:38" ht="24" customHeight="1">
      <c r="A51" s="17" t="str">
        <f>IF('様式 A-1'!$AL$1="","",'様式 A-1'!$AL$1)</f>
        <v/>
      </c>
      <c r="B51" s="44"/>
      <c r="C51" s="45" t="str">
        <f t="shared" si="6"/>
        <v/>
      </c>
      <c r="D51" s="45" t="str">
        <f t="shared" si="7"/>
        <v/>
      </c>
      <c r="E51" s="45" t="str">
        <f>IF(J51="","",IF('様式 A-1'!$D$7&lt;&gt;"",'様式 A-1'!$D$7,'様式 A-1'!$D$8))</f>
        <v/>
      </c>
      <c r="F51" s="21" t="str">
        <f>IF(J51="","",'様式 WA-1（集計作業用）'!$C$7)</f>
        <v/>
      </c>
      <c r="G51" s="17" t="str">
        <f>IF(J51="","",MID('様式 A-1'!$AG$7,1,FIND("ブ",'様式 A-1'!$AG$7)-1))</f>
        <v/>
      </c>
      <c r="H51" s="17"/>
      <c r="I51" s="44" t="s">
        <v>220</v>
      </c>
      <c r="J51" s="26"/>
      <c r="K51" s="27"/>
      <c r="L51" s="26"/>
      <c r="M51" s="27"/>
      <c r="N51" s="17" t="s">
        <v>45</v>
      </c>
      <c r="O51" s="208"/>
      <c r="P51" s="162"/>
      <c r="Q51" s="146"/>
      <c r="R51" s="146"/>
      <c r="S51" s="146"/>
      <c r="T51" s="22"/>
      <c r="U51" s="22"/>
      <c r="V51" s="146"/>
      <c r="W51" s="146"/>
      <c r="X51" s="145"/>
      <c r="Y51" s="146" t="str">
        <f>IF(X51="","",DATEDIF(X51,'様式 A-1'!$G$2,"Y"))</f>
        <v/>
      </c>
      <c r="Z51" s="146"/>
      <c r="AA51" s="22"/>
      <c r="AB51" s="147"/>
      <c r="AC51" s="147"/>
      <c r="AD51" s="147"/>
      <c r="AE51" s="147"/>
      <c r="AF51" s="147"/>
      <c r="AG51" s="147"/>
      <c r="AH51" s="147"/>
      <c r="AI51" s="61"/>
      <c r="AJ51" s="61">
        <f t="shared" si="5"/>
        <v>0</v>
      </c>
      <c r="AK51" s="46">
        <f t="shared" si="2"/>
        <v>0</v>
      </c>
      <c r="AL51" s="46">
        <f t="shared" si="8"/>
        <v>0</v>
      </c>
    </row>
    <row r="52" spans="1:38" ht="24" customHeight="1">
      <c r="A52" s="17" t="str">
        <f>IF('様式 A-1'!$AL$1="","",'様式 A-1'!$AL$1)</f>
        <v/>
      </c>
      <c r="B52" s="44"/>
      <c r="C52" s="45" t="str">
        <f t="shared" si="6"/>
        <v/>
      </c>
      <c r="D52" s="45" t="str">
        <f t="shared" si="7"/>
        <v/>
      </c>
      <c r="E52" s="45" t="str">
        <f>IF(J52="","",IF('様式 A-1'!$D$7&lt;&gt;"",'様式 A-1'!$D$7,'様式 A-1'!$D$8))</f>
        <v/>
      </c>
      <c r="F52" s="21" t="str">
        <f>IF(J52="","",'様式 WA-1（集計作業用）'!$C$7)</f>
        <v/>
      </c>
      <c r="G52" s="17" t="str">
        <f>IF(J52="","",MID('様式 A-1'!$AG$7,1,FIND("ブ",'様式 A-1'!$AG$7)-1))</f>
        <v/>
      </c>
      <c r="H52" s="17"/>
      <c r="I52" s="44" t="s">
        <v>221</v>
      </c>
      <c r="J52" s="26"/>
      <c r="K52" s="27"/>
      <c r="L52" s="26"/>
      <c r="M52" s="27"/>
      <c r="N52" s="17" t="s">
        <v>45</v>
      </c>
      <c r="O52" s="208"/>
      <c r="P52" s="162"/>
      <c r="Q52" s="146"/>
      <c r="R52" s="146"/>
      <c r="S52" s="146"/>
      <c r="T52" s="22"/>
      <c r="U52" s="22"/>
      <c r="V52" s="146"/>
      <c r="W52" s="146"/>
      <c r="X52" s="145"/>
      <c r="Y52" s="146" t="str">
        <f>IF(X52="","",DATEDIF(X52,'様式 A-1'!$G$2,"Y"))</f>
        <v/>
      </c>
      <c r="Z52" s="146"/>
      <c r="AA52" s="22"/>
      <c r="AB52" s="147"/>
      <c r="AC52" s="147"/>
      <c r="AD52" s="147"/>
      <c r="AE52" s="147"/>
      <c r="AF52" s="147"/>
      <c r="AG52" s="147"/>
      <c r="AH52" s="147"/>
      <c r="AI52" s="61"/>
      <c r="AJ52" s="61">
        <f t="shared" si="5"/>
        <v>0</v>
      </c>
      <c r="AK52" s="46">
        <f t="shared" si="2"/>
        <v>0</v>
      </c>
      <c r="AL52" s="46">
        <f t="shared" si="8"/>
        <v>0</v>
      </c>
    </row>
    <row r="53" spans="1:38" ht="24" customHeight="1">
      <c r="A53" s="17" t="str">
        <f>IF('様式 A-1'!$AL$1="","",'様式 A-1'!$AL$1)</f>
        <v/>
      </c>
      <c r="B53" s="44"/>
      <c r="C53" s="45" t="str">
        <f t="shared" si="6"/>
        <v/>
      </c>
      <c r="D53" s="45" t="str">
        <f t="shared" si="7"/>
        <v/>
      </c>
      <c r="E53" s="45" t="str">
        <f>IF(J53="","",IF('様式 A-1'!$D$7&lt;&gt;"",'様式 A-1'!$D$7,'様式 A-1'!$D$8))</f>
        <v/>
      </c>
      <c r="F53" s="21" t="str">
        <f>IF(J53="","",'様式 WA-1（集計作業用）'!$C$7)</f>
        <v/>
      </c>
      <c r="G53" s="17" t="str">
        <f>IF(J53="","",MID('様式 A-1'!$AG$7,1,FIND("ブ",'様式 A-1'!$AG$7)-1))</f>
        <v/>
      </c>
      <c r="H53" s="17"/>
      <c r="I53" s="44" t="s">
        <v>222</v>
      </c>
      <c r="J53" s="26"/>
      <c r="K53" s="27"/>
      <c r="L53" s="26"/>
      <c r="M53" s="27"/>
      <c r="N53" s="17" t="s">
        <v>45</v>
      </c>
      <c r="O53" s="208"/>
      <c r="P53" s="162"/>
      <c r="Q53" s="146"/>
      <c r="R53" s="146"/>
      <c r="S53" s="146"/>
      <c r="T53" s="22"/>
      <c r="U53" s="22"/>
      <c r="V53" s="146"/>
      <c r="W53" s="146"/>
      <c r="X53" s="145"/>
      <c r="Y53" s="146" t="str">
        <f>IF(X53="","",DATEDIF(X53,'様式 A-1'!$G$2,"Y"))</f>
        <v/>
      </c>
      <c r="Z53" s="146"/>
      <c r="AA53" s="22"/>
      <c r="AB53" s="147"/>
      <c r="AC53" s="147"/>
      <c r="AD53" s="147"/>
      <c r="AE53" s="147"/>
      <c r="AF53" s="147"/>
      <c r="AG53" s="147"/>
      <c r="AH53" s="147"/>
      <c r="AI53" s="61"/>
      <c r="AJ53" s="61">
        <f t="shared" si="5"/>
        <v>0</v>
      </c>
      <c r="AK53" s="46">
        <f t="shared" si="2"/>
        <v>0</v>
      </c>
      <c r="AL53" s="46">
        <f t="shared" si="8"/>
        <v>0</v>
      </c>
    </row>
    <row r="54" spans="1:38" ht="24" customHeight="1">
      <c r="A54" s="17" t="str">
        <f>IF('様式 A-1'!$AL$1="","",'様式 A-1'!$AL$1)</f>
        <v/>
      </c>
      <c r="B54" s="44"/>
      <c r="C54" s="45" t="str">
        <f t="shared" si="6"/>
        <v/>
      </c>
      <c r="D54" s="45" t="str">
        <f t="shared" si="7"/>
        <v/>
      </c>
      <c r="E54" s="45" t="str">
        <f>IF(J54="","",IF('様式 A-1'!$D$7&lt;&gt;"",'様式 A-1'!$D$7,'様式 A-1'!$D$8))</f>
        <v/>
      </c>
      <c r="F54" s="21" t="str">
        <f>IF(J54="","",'様式 WA-1（集計作業用）'!$C$7)</f>
        <v/>
      </c>
      <c r="G54" s="17" t="str">
        <f>IF(J54="","",MID('様式 A-1'!$AG$7,1,FIND("ブ",'様式 A-1'!$AG$7)-1))</f>
        <v/>
      </c>
      <c r="H54" s="17"/>
      <c r="I54" s="44" t="s">
        <v>223</v>
      </c>
      <c r="J54" s="26"/>
      <c r="K54" s="27"/>
      <c r="L54" s="26"/>
      <c r="M54" s="27"/>
      <c r="N54" s="17" t="s">
        <v>45</v>
      </c>
      <c r="O54" s="208"/>
      <c r="P54" s="162"/>
      <c r="Q54" s="146"/>
      <c r="R54" s="146"/>
      <c r="S54" s="146"/>
      <c r="T54" s="22"/>
      <c r="U54" s="22"/>
      <c r="V54" s="146"/>
      <c r="W54" s="146"/>
      <c r="X54" s="145"/>
      <c r="Y54" s="146" t="str">
        <f>IF(X54="","",DATEDIF(X54,'様式 A-1'!$G$2,"Y"))</f>
        <v/>
      </c>
      <c r="Z54" s="146"/>
      <c r="AA54" s="22"/>
      <c r="AB54" s="147"/>
      <c r="AC54" s="147"/>
      <c r="AD54" s="147"/>
      <c r="AE54" s="147"/>
      <c r="AF54" s="147"/>
      <c r="AG54" s="147"/>
      <c r="AH54" s="147"/>
      <c r="AI54" s="61"/>
      <c r="AJ54" s="61">
        <f t="shared" si="5"/>
        <v>0</v>
      </c>
      <c r="AK54" s="46">
        <f t="shared" si="2"/>
        <v>0</v>
      </c>
      <c r="AL54" s="46">
        <f t="shared" si="8"/>
        <v>0</v>
      </c>
    </row>
    <row r="55" spans="1:38" ht="24" customHeight="1">
      <c r="A55" s="17" t="str">
        <f>IF('様式 A-1'!$AL$1="","",'様式 A-1'!$AL$1)</f>
        <v/>
      </c>
      <c r="B55" s="44"/>
      <c r="C55" s="45" t="str">
        <f t="shared" si="6"/>
        <v/>
      </c>
      <c r="D55" s="45" t="str">
        <f t="shared" si="7"/>
        <v/>
      </c>
      <c r="E55" s="45" t="str">
        <f>IF(J55="","",IF('様式 A-1'!$D$7&lt;&gt;"",'様式 A-1'!$D$7,'様式 A-1'!$D$8))</f>
        <v/>
      </c>
      <c r="F55" s="21" t="str">
        <f>IF(J55="","",'様式 WA-1（集計作業用）'!$C$7)</f>
        <v/>
      </c>
      <c r="G55" s="17" t="str">
        <f>IF(J55="","",MID('様式 A-1'!$AG$7,1,FIND("ブ",'様式 A-1'!$AG$7)-1))</f>
        <v/>
      </c>
      <c r="H55" s="17"/>
      <c r="I55" s="44" t="s">
        <v>224</v>
      </c>
      <c r="J55" s="26"/>
      <c r="K55" s="27"/>
      <c r="L55" s="26"/>
      <c r="M55" s="27"/>
      <c r="N55" s="17" t="s">
        <v>45</v>
      </c>
      <c r="O55" s="208"/>
      <c r="P55" s="162"/>
      <c r="Q55" s="146"/>
      <c r="R55" s="146"/>
      <c r="S55" s="146"/>
      <c r="T55" s="22"/>
      <c r="U55" s="22"/>
      <c r="V55" s="146"/>
      <c r="W55" s="146"/>
      <c r="X55" s="145"/>
      <c r="Y55" s="146" t="str">
        <f>IF(X55="","",DATEDIF(X55,'様式 A-1'!$G$2,"Y"))</f>
        <v/>
      </c>
      <c r="Z55" s="146"/>
      <c r="AA55" s="22"/>
      <c r="AB55" s="147"/>
      <c r="AC55" s="147"/>
      <c r="AD55" s="147"/>
      <c r="AE55" s="147"/>
      <c r="AF55" s="147"/>
      <c r="AG55" s="147"/>
      <c r="AH55" s="147"/>
      <c r="AI55" s="61"/>
      <c r="AJ55" s="61">
        <f t="shared" si="5"/>
        <v>0</v>
      </c>
      <c r="AK55" s="46">
        <f t="shared" si="2"/>
        <v>0</v>
      </c>
      <c r="AL55" s="46">
        <f t="shared" si="8"/>
        <v>0</v>
      </c>
    </row>
    <row r="56" spans="1:38" ht="24" customHeight="1">
      <c r="A56" s="17" t="str">
        <f>IF('様式 A-1'!$AL$1="","",'様式 A-1'!$AL$1)</f>
        <v/>
      </c>
      <c r="B56" s="44"/>
      <c r="C56" s="45" t="str">
        <f t="shared" si="6"/>
        <v/>
      </c>
      <c r="D56" s="45" t="str">
        <f t="shared" si="7"/>
        <v/>
      </c>
      <c r="E56" s="45" t="str">
        <f>IF(J56="","",IF('様式 A-1'!$D$7&lt;&gt;"",'様式 A-1'!$D$7,'様式 A-1'!$D$8))</f>
        <v/>
      </c>
      <c r="F56" s="21" t="str">
        <f>IF(J56="","",'様式 WA-1（集計作業用）'!$C$7)</f>
        <v/>
      </c>
      <c r="G56" s="17" t="str">
        <f>IF(J56="","",MID('様式 A-1'!$AG$7,1,FIND("ブ",'様式 A-1'!$AG$7)-1))</f>
        <v/>
      </c>
      <c r="H56" s="17"/>
      <c r="I56" s="44" t="s">
        <v>225</v>
      </c>
      <c r="J56" s="26"/>
      <c r="K56" s="27"/>
      <c r="L56" s="26"/>
      <c r="M56" s="27"/>
      <c r="N56" s="17" t="s">
        <v>45</v>
      </c>
      <c r="O56" s="208"/>
      <c r="P56" s="162"/>
      <c r="Q56" s="146"/>
      <c r="R56" s="146"/>
      <c r="S56" s="146"/>
      <c r="T56" s="22"/>
      <c r="U56" s="22"/>
      <c r="V56" s="146"/>
      <c r="W56" s="146"/>
      <c r="X56" s="145"/>
      <c r="Y56" s="146" t="str">
        <f>IF(X56="","",DATEDIF(X56,'様式 A-1'!$G$2,"Y"))</f>
        <v/>
      </c>
      <c r="Z56" s="146"/>
      <c r="AA56" s="22"/>
      <c r="AB56" s="147"/>
      <c r="AC56" s="147"/>
      <c r="AD56" s="147"/>
      <c r="AE56" s="147"/>
      <c r="AF56" s="147"/>
      <c r="AG56" s="147"/>
      <c r="AH56" s="147"/>
      <c r="AI56" s="61"/>
      <c r="AJ56" s="61">
        <f t="shared" si="5"/>
        <v>0</v>
      </c>
      <c r="AK56" s="46">
        <f t="shared" si="2"/>
        <v>0</v>
      </c>
      <c r="AL56" s="46">
        <f t="shared" si="8"/>
        <v>0</v>
      </c>
    </row>
    <row r="57" spans="1:38" ht="24" customHeight="1">
      <c r="A57" s="17" t="str">
        <f>IF('様式 A-1'!$AL$1="","",'様式 A-1'!$AL$1)</f>
        <v/>
      </c>
      <c r="B57" s="44"/>
      <c r="C57" s="45" t="str">
        <f t="shared" si="6"/>
        <v/>
      </c>
      <c r="D57" s="45" t="str">
        <f t="shared" si="7"/>
        <v/>
      </c>
      <c r="E57" s="45" t="str">
        <f>IF(J57="","",IF('様式 A-1'!$D$7&lt;&gt;"",'様式 A-1'!$D$7,'様式 A-1'!$D$8))</f>
        <v/>
      </c>
      <c r="F57" s="21" t="str">
        <f>IF(J57="","",'様式 WA-1（集計作業用）'!$C$7)</f>
        <v/>
      </c>
      <c r="G57" s="17" t="str">
        <f>IF(J57="","",MID('様式 A-1'!$AG$7,1,FIND("ブ",'様式 A-1'!$AG$7)-1))</f>
        <v/>
      </c>
      <c r="H57" s="17"/>
      <c r="I57" s="44" t="s">
        <v>226</v>
      </c>
      <c r="J57" s="26"/>
      <c r="K57" s="27"/>
      <c r="L57" s="26"/>
      <c r="M57" s="27"/>
      <c r="N57" s="17" t="s">
        <v>45</v>
      </c>
      <c r="O57" s="208"/>
      <c r="P57" s="162"/>
      <c r="Q57" s="146"/>
      <c r="R57" s="146"/>
      <c r="S57" s="146"/>
      <c r="T57" s="22"/>
      <c r="U57" s="22"/>
      <c r="V57" s="146"/>
      <c r="W57" s="146"/>
      <c r="X57" s="145"/>
      <c r="Y57" s="146" t="str">
        <f>IF(X57="","",DATEDIF(X57,'様式 A-1'!$G$2,"Y"))</f>
        <v/>
      </c>
      <c r="Z57" s="146"/>
      <c r="AA57" s="22"/>
      <c r="AB57" s="147"/>
      <c r="AC57" s="147"/>
      <c r="AD57" s="147"/>
      <c r="AE57" s="147"/>
      <c r="AF57" s="147"/>
      <c r="AG57" s="147"/>
      <c r="AH57" s="147"/>
      <c r="AI57" s="61"/>
      <c r="AJ57" s="61">
        <f t="shared" si="5"/>
        <v>0</v>
      </c>
      <c r="AK57" s="46">
        <f t="shared" si="2"/>
        <v>0</v>
      </c>
      <c r="AL57" s="46">
        <f t="shared" si="8"/>
        <v>0</v>
      </c>
    </row>
    <row r="58" spans="1:38" ht="24" customHeight="1">
      <c r="A58" s="17" t="str">
        <f>IF('様式 A-1'!$AL$1="","",'様式 A-1'!$AL$1)</f>
        <v/>
      </c>
      <c r="B58" s="44"/>
      <c r="C58" s="45" t="str">
        <f t="shared" si="6"/>
        <v/>
      </c>
      <c r="D58" s="45" t="str">
        <f t="shared" si="7"/>
        <v/>
      </c>
      <c r="E58" s="45" t="str">
        <f>IF(J58="","",IF('様式 A-1'!$D$7&lt;&gt;"",'様式 A-1'!$D$7,'様式 A-1'!$D$8))</f>
        <v/>
      </c>
      <c r="F58" s="21" t="str">
        <f>IF(J58="","",'様式 WA-1（集計作業用）'!$C$7)</f>
        <v/>
      </c>
      <c r="G58" s="17" t="str">
        <f>IF(J58="","",MID('様式 A-1'!$AG$7,1,FIND("ブ",'様式 A-1'!$AG$7)-1))</f>
        <v/>
      </c>
      <c r="H58" s="17"/>
      <c r="I58" s="44" t="s">
        <v>227</v>
      </c>
      <c r="J58" s="26"/>
      <c r="K58" s="27"/>
      <c r="L58" s="26"/>
      <c r="M58" s="27"/>
      <c r="N58" s="17" t="s">
        <v>45</v>
      </c>
      <c r="O58" s="208"/>
      <c r="P58" s="162"/>
      <c r="Q58" s="146"/>
      <c r="R58" s="146"/>
      <c r="S58" s="146"/>
      <c r="T58" s="22"/>
      <c r="U58" s="22"/>
      <c r="V58" s="146"/>
      <c r="W58" s="146"/>
      <c r="X58" s="145"/>
      <c r="Y58" s="146" t="str">
        <f>IF(X58="","",DATEDIF(X58,'様式 A-1'!$G$2,"Y"))</f>
        <v/>
      </c>
      <c r="Z58" s="146"/>
      <c r="AA58" s="22"/>
      <c r="AB58" s="147"/>
      <c r="AC58" s="147"/>
      <c r="AD58" s="147"/>
      <c r="AE58" s="147"/>
      <c r="AF58" s="147"/>
      <c r="AG58" s="147"/>
      <c r="AH58" s="147"/>
      <c r="AI58" s="61"/>
      <c r="AJ58" s="61">
        <f t="shared" si="5"/>
        <v>0</v>
      </c>
      <c r="AK58" s="46">
        <f t="shared" si="2"/>
        <v>0</v>
      </c>
      <c r="AL58" s="46">
        <f t="shared" si="8"/>
        <v>0</v>
      </c>
    </row>
    <row r="59" spans="1:38" ht="24" customHeight="1">
      <c r="A59" s="17" t="str">
        <f>IF('様式 A-1'!$AL$1="","",'様式 A-1'!$AL$1)</f>
        <v/>
      </c>
      <c r="B59" s="44"/>
      <c r="C59" s="45" t="str">
        <f t="shared" si="6"/>
        <v/>
      </c>
      <c r="D59" s="45" t="str">
        <f t="shared" si="7"/>
        <v/>
      </c>
      <c r="E59" s="45" t="str">
        <f>IF(J59="","",IF('様式 A-1'!$D$7&lt;&gt;"",'様式 A-1'!$D$7,'様式 A-1'!$D$8))</f>
        <v/>
      </c>
      <c r="F59" s="21" t="str">
        <f>IF(J59="","",'様式 WA-1（集計作業用）'!$C$7)</f>
        <v/>
      </c>
      <c r="G59" s="17" t="str">
        <f>IF(J59="","",MID('様式 A-1'!$AG$7,1,FIND("ブ",'様式 A-1'!$AG$7)-1))</f>
        <v/>
      </c>
      <c r="H59" s="17"/>
      <c r="I59" s="44" t="s">
        <v>228</v>
      </c>
      <c r="J59" s="26"/>
      <c r="K59" s="27"/>
      <c r="L59" s="26"/>
      <c r="M59" s="27"/>
      <c r="N59" s="17" t="s">
        <v>45</v>
      </c>
      <c r="O59" s="208"/>
      <c r="P59" s="162"/>
      <c r="Q59" s="146"/>
      <c r="R59" s="146"/>
      <c r="S59" s="146"/>
      <c r="T59" s="22"/>
      <c r="U59" s="22"/>
      <c r="V59" s="146"/>
      <c r="W59" s="146"/>
      <c r="X59" s="145"/>
      <c r="Y59" s="146" t="str">
        <f>IF(X59="","",DATEDIF(X59,'様式 A-1'!$G$2,"Y"))</f>
        <v/>
      </c>
      <c r="Z59" s="146"/>
      <c r="AA59" s="22"/>
      <c r="AB59" s="147"/>
      <c r="AC59" s="147"/>
      <c r="AD59" s="147"/>
      <c r="AE59" s="147"/>
      <c r="AF59" s="147"/>
      <c r="AG59" s="147"/>
      <c r="AH59" s="147"/>
      <c r="AI59" s="61"/>
      <c r="AJ59" s="61">
        <f t="shared" si="5"/>
        <v>0</v>
      </c>
      <c r="AK59" s="46">
        <f t="shared" si="2"/>
        <v>0</v>
      </c>
      <c r="AL59" s="46">
        <f t="shared" si="8"/>
        <v>0</v>
      </c>
    </row>
    <row r="60" spans="1:38" ht="24" customHeight="1">
      <c r="A60" s="17" t="str">
        <f>IF('様式 A-1'!$AL$1="","",'様式 A-1'!$AL$1)</f>
        <v/>
      </c>
      <c r="B60" s="44"/>
      <c r="C60" s="45" t="str">
        <f t="shared" si="6"/>
        <v/>
      </c>
      <c r="D60" s="45" t="str">
        <f t="shared" si="7"/>
        <v/>
      </c>
      <c r="E60" s="45" t="str">
        <f>IF(J60="","",IF('様式 A-1'!$D$7&lt;&gt;"",'様式 A-1'!$D$7,'様式 A-1'!$D$8))</f>
        <v/>
      </c>
      <c r="F60" s="21" t="str">
        <f>IF(J60="","",'様式 WA-1（集計作業用）'!$C$7)</f>
        <v/>
      </c>
      <c r="G60" s="17" t="str">
        <f>IF(J60="","",MID('様式 A-1'!$AG$7,1,FIND("ブ",'様式 A-1'!$AG$7)-1))</f>
        <v/>
      </c>
      <c r="H60" s="17"/>
      <c r="I60" s="44" t="s">
        <v>229</v>
      </c>
      <c r="J60" s="26"/>
      <c r="K60" s="27"/>
      <c r="L60" s="26"/>
      <c r="M60" s="27"/>
      <c r="N60" s="17" t="s">
        <v>45</v>
      </c>
      <c r="O60" s="208"/>
      <c r="P60" s="162"/>
      <c r="Q60" s="146"/>
      <c r="R60" s="146"/>
      <c r="S60" s="146"/>
      <c r="T60" s="22"/>
      <c r="U60" s="22"/>
      <c r="V60" s="146"/>
      <c r="W60" s="146"/>
      <c r="X60" s="145"/>
      <c r="Y60" s="146" t="str">
        <f>IF(X60="","",DATEDIF(X60,'様式 A-1'!$G$2,"Y"))</f>
        <v/>
      </c>
      <c r="Z60" s="146"/>
      <c r="AA60" s="22"/>
      <c r="AB60" s="147"/>
      <c r="AC60" s="147"/>
      <c r="AD60" s="147"/>
      <c r="AE60" s="147"/>
      <c r="AF60" s="147"/>
      <c r="AG60" s="147"/>
      <c r="AH60" s="147"/>
      <c r="AI60" s="61"/>
      <c r="AJ60" s="61">
        <f t="shared" si="5"/>
        <v>0</v>
      </c>
      <c r="AK60" s="46">
        <f t="shared" si="2"/>
        <v>0</v>
      </c>
      <c r="AL60" s="46">
        <f t="shared" si="8"/>
        <v>0</v>
      </c>
    </row>
    <row r="61" spans="1:38" ht="24" customHeight="1">
      <c r="A61" s="17" t="str">
        <f>IF('様式 A-1'!$AL$1="","",'様式 A-1'!$AL$1)</f>
        <v/>
      </c>
      <c r="B61" s="44"/>
      <c r="C61" s="45" t="str">
        <f t="shared" si="6"/>
        <v/>
      </c>
      <c r="D61" s="45" t="str">
        <f t="shared" si="7"/>
        <v/>
      </c>
      <c r="E61" s="45" t="str">
        <f>IF(J61="","",IF('様式 A-1'!$D$7&lt;&gt;"",'様式 A-1'!$D$7,'様式 A-1'!$D$8))</f>
        <v/>
      </c>
      <c r="F61" s="21" t="str">
        <f>IF(J61="","",'様式 WA-1（集計作業用）'!$C$7)</f>
        <v/>
      </c>
      <c r="G61" s="17" t="str">
        <f>IF(J61="","",MID('様式 A-1'!$AG$7,1,FIND("ブ",'様式 A-1'!$AG$7)-1))</f>
        <v/>
      </c>
      <c r="H61" s="17"/>
      <c r="I61" s="44" t="s">
        <v>230</v>
      </c>
      <c r="J61" s="26"/>
      <c r="K61" s="27"/>
      <c r="L61" s="26"/>
      <c r="M61" s="27"/>
      <c r="N61" s="17" t="s">
        <v>45</v>
      </c>
      <c r="O61" s="208"/>
      <c r="P61" s="162"/>
      <c r="Q61" s="146"/>
      <c r="R61" s="146"/>
      <c r="S61" s="146"/>
      <c r="T61" s="22"/>
      <c r="U61" s="22"/>
      <c r="V61" s="146"/>
      <c r="W61" s="146"/>
      <c r="X61" s="145"/>
      <c r="Y61" s="146" t="str">
        <f>IF(X61="","",DATEDIF(X61,'様式 A-1'!$G$2,"Y"))</f>
        <v/>
      </c>
      <c r="Z61" s="146"/>
      <c r="AA61" s="22"/>
      <c r="AB61" s="147"/>
      <c r="AC61" s="147"/>
      <c r="AD61" s="147"/>
      <c r="AE61" s="147"/>
      <c r="AF61" s="147"/>
      <c r="AG61" s="147"/>
      <c r="AH61" s="147"/>
      <c r="AI61" s="61"/>
      <c r="AJ61" s="61">
        <f t="shared" si="5"/>
        <v>0</v>
      </c>
      <c r="AK61" s="46">
        <f t="shared" si="2"/>
        <v>0</v>
      </c>
      <c r="AL61" s="46">
        <f t="shared" si="8"/>
        <v>0</v>
      </c>
    </row>
    <row r="62" spans="1:38" ht="24" customHeight="1">
      <c r="A62" s="17" t="str">
        <f>IF('様式 A-1'!$AL$1="","",'様式 A-1'!$AL$1)</f>
        <v/>
      </c>
      <c r="B62" s="44"/>
      <c r="C62" s="45" t="str">
        <f t="shared" si="6"/>
        <v/>
      </c>
      <c r="D62" s="45" t="str">
        <f t="shared" si="7"/>
        <v/>
      </c>
      <c r="E62" s="45" t="str">
        <f>IF(J62="","",IF('様式 A-1'!$D$7&lt;&gt;"",'様式 A-1'!$D$7,'様式 A-1'!$D$8))</f>
        <v/>
      </c>
      <c r="F62" s="21" t="str">
        <f>IF(J62="","",'様式 WA-1（集計作業用）'!$C$7)</f>
        <v/>
      </c>
      <c r="G62" s="17" t="str">
        <f>IF(J62="","",MID('様式 A-1'!$AG$7,1,FIND("ブ",'様式 A-1'!$AG$7)-1))</f>
        <v/>
      </c>
      <c r="H62" s="17"/>
      <c r="I62" s="44" t="s">
        <v>231</v>
      </c>
      <c r="J62" s="26"/>
      <c r="K62" s="27"/>
      <c r="L62" s="26"/>
      <c r="M62" s="27"/>
      <c r="N62" s="17" t="s">
        <v>45</v>
      </c>
      <c r="O62" s="208"/>
      <c r="P62" s="162"/>
      <c r="Q62" s="146"/>
      <c r="R62" s="146"/>
      <c r="S62" s="146"/>
      <c r="T62" s="22"/>
      <c r="U62" s="22"/>
      <c r="V62" s="146"/>
      <c r="W62" s="146"/>
      <c r="X62" s="145"/>
      <c r="Y62" s="146" t="str">
        <f>IF(X62="","",DATEDIF(X62,'様式 A-1'!$G$2,"Y"))</f>
        <v/>
      </c>
      <c r="Z62" s="146"/>
      <c r="AA62" s="22"/>
      <c r="AB62" s="147"/>
      <c r="AC62" s="147"/>
      <c r="AD62" s="147"/>
      <c r="AE62" s="147"/>
      <c r="AF62" s="147"/>
      <c r="AG62" s="147"/>
      <c r="AH62" s="147"/>
      <c r="AI62" s="61"/>
      <c r="AJ62" s="61">
        <f t="shared" si="5"/>
        <v>0</v>
      </c>
      <c r="AK62" s="46">
        <f t="shared" si="2"/>
        <v>0</v>
      </c>
      <c r="AL62" s="46">
        <f t="shared" si="8"/>
        <v>0</v>
      </c>
    </row>
    <row r="63" spans="1:38" ht="24" customHeight="1">
      <c r="A63" s="17" t="str">
        <f>IF('様式 A-1'!$AL$1="","",'様式 A-1'!$AL$1)</f>
        <v/>
      </c>
      <c r="B63" s="44"/>
      <c r="C63" s="45" t="str">
        <f t="shared" si="6"/>
        <v/>
      </c>
      <c r="D63" s="45" t="str">
        <f t="shared" si="7"/>
        <v/>
      </c>
      <c r="E63" s="45" t="str">
        <f>IF(J63="","",IF('様式 A-1'!$D$7&lt;&gt;"",'様式 A-1'!$D$7,'様式 A-1'!$D$8))</f>
        <v/>
      </c>
      <c r="F63" s="21" t="str">
        <f>IF(J63="","",'様式 WA-1（集計作業用）'!$C$7)</f>
        <v/>
      </c>
      <c r="G63" s="17" t="str">
        <f>IF(J63="","",MID('様式 A-1'!$AG$7,1,FIND("ブ",'様式 A-1'!$AG$7)-1))</f>
        <v/>
      </c>
      <c r="H63" s="17"/>
      <c r="I63" s="44" t="s">
        <v>232</v>
      </c>
      <c r="J63" s="26"/>
      <c r="K63" s="27"/>
      <c r="L63" s="26"/>
      <c r="M63" s="27"/>
      <c r="N63" s="17" t="s">
        <v>45</v>
      </c>
      <c r="O63" s="208"/>
      <c r="P63" s="162"/>
      <c r="Q63" s="146"/>
      <c r="R63" s="146"/>
      <c r="S63" s="146"/>
      <c r="T63" s="22"/>
      <c r="U63" s="22"/>
      <c r="V63" s="146"/>
      <c r="W63" s="146"/>
      <c r="X63" s="145"/>
      <c r="Y63" s="146" t="str">
        <f>IF(X63="","",DATEDIF(X63,'様式 A-1'!$G$2,"Y"))</f>
        <v/>
      </c>
      <c r="Z63" s="146"/>
      <c r="AA63" s="22"/>
      <c r="AB63" s="147"/>
      <c r="AC63" s="147"/>
      <c r="AD63" s="147"/>
      <c r="AE63" s="147"/>
      <c r="AF63" s="147"/>
      <c r="AG63" s="147"/>
      <c r="AH63" s="147"/>
      <c r="AI63" s="61"/>
      <c r="AJ63" s="61">
        <f t="shared" si="5"/>
        <v>0</v>
      </c>
      <c r="AK63" s="46">
        <f t="shared" si="2"/>
        <v>0</v>
      </c>
      <c r="AL63" s="46">
        <f t="shared" si="8"/>
        <v>0</v>
      </c>
    </row>
    <row r="64" spans="1:38" ht="24" customHeight="1">
      <c r="A64" s="17" t="str">
        <f>IF('様式 A-1'!$AL$1="","",'様式 A-1'!$AL$1)</f>
        <v/>
      </c>
      <c r="B64" s="44"/>
      <c r="C64" s="45" t="str">
        <f t="shared" si="6"/>
        <v/>
      </c>
      <c r="D64" s="45" t="str">
        <f t="shared" si="7"/>
        <v/>
      </c>
      <c r="E64" s="45" t="str">
        <f>IF(J64="","",IF('様式 A-1'!$D$7&lt;&gt;"",'様式 A-1'!$D$7,'様式 A-1'!$D$8))</f>
        <v/>
      </c>
      <c r="F64" s="21" t="str">
        <f>IF(J64="","",'様式 WA-1（集計作業用）'!$C$7)</f>
        <v/>
      </c>
      <c r="G64" s="17" t="str">
        <f>IF(J64="","",MID('様式 A-1'!$AG$7,1,FIND("ブ",'様式 A-1'!$AG$7)-1))</f>
        <v/>
      </c>
      <c r="H64" s="17"/>
      <c r="I64" s="44" t="s">
        <v>233</v>
      </c>
      <c r="J64" s="26"/>
      <c r="K64" s="27"/>
      <c r="L64" s="26"/>
      <c r="M64" s="27"/>
      <c r="N64" s="17" t="s">
        <v>45</v>
      </c>
      <c r="O64" s="208"/>
      <c r="P64" s="162"/>
      <c r="Q64" s="146"/>
      <c r="R64" s="146"/>
      <c r="S64" s="146"/>
      <c r="T64" s="22"/>
      <c r="U64" s="22"/>
      <c r="V64" s="146"/>
      <c r="W64" s="146"/>
      <c r="X64" s="145"/>
      <c r="Y64" s="146" t="str">
        <f>IF(X64="","",DATEDIF(X64,'様式 A-1'!$G$2,"Y"))</f>
        <v/>
      </c>
      <c r="Z64" s="146"/>
      <c r="AA64" s="22"/>
      <c r="AB64" s="147"/>
      <c r="AC64" s="147"/>
      <c r="AD64" s="147"/>
      <c r="AE64" s="147"/>
      <c r="AF64" s="147"/>
      <c r="AG64" s="147"/>
      <c r="AH64" s="147"/>
      <c r="AI64" s="61"/>
      <c r="AJ64" s="61">
        <f t="shared" si="5"/>
        <v>0</v>
      </c>
      <c r="AK64" s="46">
        <f t="shared" si="2"/>
        <v>0</v>
      </c>
      <c r="AL64" s="46">
        <f t="shared" si="8"/>
        <v>0</v>
      </c>
    </row>
    <row r="65" spans="1:38" ht="24" customHeight="1">
      <c r="A65" s="17" t="str">
        <f>IF('様式 A-1'!$AL$1="","",'様式 A-1'!$AL$1)</f>
        <v/>
      </c>
      <c r="B65" s="44"/>
      <c r="C65" s="45" t="str">
        <f t="shared" si="6"/>
        <v/>
      </c>
      <c r="D65" s="45" t="str">
        <f t="shared" si="7"/>
        <v/>
      </c>
      <c r="E65" s="45" t="str">
        <f>IF(J65="","",IF('様式 A-1'!$D$7&lt;&gt;"",'様式 A-1'!$D$7,'様式 A-1'!$D$8))</f>
        <v/>
      </c>
      <c r="F65" s="21" t="str">
        <f>IF(J65="","",'様式 WA-1（集計作業用）'!$C$7)</f>
        <v/>
      </c>
      <c r="G65" s="17" t="str">
        <f>IF(J65="","",MID('様式 A-1'!$AG$7,1,FIND("ブ",'様式 A-1'!$AG$7)-1))</f>
        <v/>
      </c>
      <c r="H65" s="17"/>
      <c r="I65" s="44" t="s">
        <v>234</v>
      </c>
      <c r="J65" s="26"/>
      <c r="K65" s="27"/>
      <c r="L65" s="26"/>
      <c r="M65" s="27"/>
      <c r="N65" s="17" t="s">
        <v>45</v>
      </c>
      <c r="O65" s="208"/>
      <c r="P65" s="162"/>
      <c r="Q65" s="146"/>
      <c r="R65" s="146"/>
      <c r="S65" s="146"/>
      <c r="T65" s="22"/>
      <c r="U65" s="22"/>
      <c r="V65" s="146"/>
      <c r="W65" s="146"/>
      <c r="X65" s="145"/>
      <c r="Y65" s="146" t="str">
        <f>IF(X65="","",DATEDIF(X65,'様式 A-1'!$G$2,"Y"))</f>
        <v/>
      </c>
      <c r="Z65" s="146"/>
      <c r="AA65" s="22"/>
      <c r="AB65" s="147"/>
      <c r="AC65" s="147"/>
      <c r="AD65" s="147"/>
      <c r="AE65" s="147"/>
      <c r="AF65" s="147"/>
      <c r="AG65" s="147"/>
      <c r="AH65" s="147"/>
      <c r="AI65" s="61"/>
      <c r="AJ65" s="61">
        <f t="shared" si="5"/>
        <v>0</v>
      </c>
      <c r="AK65" s="46">
        <f t="shared" si="2"/>
        <v>0</v>
      </c>
      <c r="AL65" s="46">
        <f t="shared" si="8"/>
        <v>0</v>
      </c>
    </row>
    <row r="66" spans="1:38" ht="24" customHeight="1">
      <c r="A66" s="17" t="str">
        <f>IF('様式 A-1'!$AL$1="","",'様式 A-1'!$AL$1)</f>
        <v/>
      </c>
      <c r="B66" s="44"/>
      <c r="C66" s="45" t="str">
        <f t="shared" si="6"/>
        <v/>
      </c>
      <c r="D66" s="45" t="str">
        <f t="shared" si="7"/>
        <v/>
      </c>
      <c r="E66" s="45" t="str">
        <f>IF(J66="","",IF('様式 A-1'!$D$7&lt;&gt;"",'様式 A-1'!$D$7,'様式 A-1'!$D$8))</f>
        <v/>
      </c>
      <c r="F66" s="21" t="str">
        <f>IF(J66="","",'様式 WA-1（集計作業用）'!$C$7)</f>
        <v/>
      </c>
      <c r="G66" s="17" t="str">
        <f>IF(J66="","",MID('様式 A-1'!$AG$7,1,FIND("ブ",'様式 A-1'!$AG$7)-1))</f>
        <v/>
      </c>
      <c r="H66" s="17"/>
      <c r="I66" s="44" t="s">
        <v>235</v>
      </c>
      <c r="J66" s="26"/>
      <c r="K66" s="27"/>
      <c r="L66" s="26"/>
      <c r="M66" s="27"/>
      <c r="N66" s="17" t="s">
        <v>45</v>
      </c>
      <c r="O66" s="208"/>
      <c r="P66" s="162"/>
      <c r="Q66" s="146"/>
      <c r="R66" s="146"/>
      <c r="S66" s="146"/>
      <c r="T66" s="22"/>
      <c r="U66" s="22"/>
      <c r="V66" s="146"/>
      <c r="W66" s="146"/>
      <c r="X66" s="145"/>
      <c r="Y66" s="146" t="str">
        <f>IF(X66="","",DATEDIF(X66,'様式 A-1'!$G$2,"Y"))</f>
        <v/>
      </c>
      <c r="Z66" s="146"/>
      <c r="AA66" s="22"/>
      <c r="AB66" s="147"/>
      <c r="AC66" s="147"/>
      <c r="AD66" s="147"/>
      <c r="AE66" s="147"/>
      <c r="AF66" s="147"/>
      <c r="AG66" s="147"/>
      <c r="AH66" s="147"/>
      <c r="AI66" s="61"/>
      <c r="AJ66" s="61">
        <f t="shared" si="5"/>
        <v>0</v>
      </c>
      <c r="AK66" s="46">
        <f t="shared" si="2"/>
        <v>0</v>
      </c>
      <c r="AL66" s="46">
        <f t="shared" si="8"/>
        <v>0</v>
      </c>
    </row>
    <row r="67" spans="1:38" ht="24" customHeight="1">
      <c r="A67" s="17" t="str">
        <f>IF('様式 A-1'!$AL$1="","",'様式 A-1'!$AL$1)</f>
        <v/>
      </c>
      <c r="B67" s="44"/>
      <c r="C67" s="45" t="str">
        <f t="shared" si="6"/>
        <v/>
      </c>
      <c r="D67" s="45" t="str">
        <f t="shared" si="7"/>
        <v/>
      </c>
      <c r="E67" s="45" t="str">
        <f>IF(J67="","",IF('様式 A-1'!$D$7&lt;&gt;"",'様式 A-1'!$D$7,'様式 A-1'!$D$8))</f>
        <v/>
      </c>
      <c r="F67" s="21" t="str">
        <f>IF(J67="","",'様式 WA-1（集計作業用）'!$C$7)</f>
        <v/>
      </c>
      <c r="G67" s="17" t="str">
        <f>IF(J67="","",MID('様式 A-1'!$AG$7,1,FIND("ブ",'様式 A-1'!$AG$7)-1))</f>
        <v/>
      </c>
      <c r="H67" s="17"/>
      <c r="I67" s="44" t="s">
        <v>236</v>
      </c>
      <c r="J67" s="26"/>
      <c r="K67" s="27"/>
      <c r="L67" s="26"/>
      <c r="M67" s="27"/>
      <c r="N67" s="17" t="s">
        <v>45</v>
      </c>
      <c r="O67" s="208"/>
      <c r="P67" s="162"/>
      <c r="Q67" s="146"/>
      <c r="R67" s="146"/>
      <c r="S67" s="146"/>
      <c r="T67" s="22"/>
      <c r="U67" s="22"/>
      <c r="V67" s="146"/>
      <c r="W67" s="146"/>
      <c r="X67" s="145"/>
      <c r="Y67" s="146" t="str">
        <f>IF(X67="","",DATEDIF(X67,'様式 A-1'!$G$2,"Y"))</f>
        <v/>
      </c>
      <c r="Z67" s="146"/>
      <c r="AA67" s="22"/>
      <c r="AB67" s="147"/>
      <c r="AC67" s="147"/>
      <c r="AD67" s="147"/>
      <c r="AE67" s="147"/>
      <c r="AF67" s="147"/>
      <c r="AG67" s="147"/>
      <c r="AH67" s="147"/>
      <c r="AI67" s="61"/>
      <c r="AJ67" s="61">
        <f t="shared" si="5"/>
        <v>0</v>
      </c>
      <c r="AK67" s="46">
        <f t="shared" si="2"/>
        <v>0</v>
      </c>
      <c r="AL67" s="46">
        <f t="shared" si="8"/>
        <v>0</v>
      </c>
    </row>
    <row r="68" spans="1:38" ht="24" customHeight="1">
      <c r="A68" s="17" t="str">
        <f>IF('様式 A-1'!$AL$1="","",'様式 A-1'!$AL$1)</f>
        <v/>
      </c>
      <c r="B68" s="44"/>
      <c r="C68" s="45" t="str">
        <f t="shared" si="6"/>
        <v/>
      </c>
      <c r="D68" s="45" t="str">
        <f t="shared" si="7"/>
        <v/>
      </c>
      <c r="E68" s="45" t="str">
        <f>IF(J68="","",IF('様式 A-1'!$D$7&lt;&gt;"",'様式 A-1'!$D$7,'様式 A-1'!$D$8))</f>
        <v/>
      </c>
      <c r="F68" s="21" t="str">
        <f>IF(J68="","",'様式 WA-1（集計作業用）'!$C$7)</f>
        <v/>
      </c>
      <c r="G68" s="17" t="str">
        <f>IF(J68="","",MID('様式 A-1'!$AG$7,1,FIND("ブ",'様式 A-1'!$AG$7)-1))</f>
        <v/>
      </c>
      <c r="H68" s="17"/>
      <c r="I68" s="44" t="s">
        <v>237</v>
      </c>
      <c r="J68" s="26"/>
      <c r="K68" s="27"/>
      <c r="L68" s="26"/>
      <c r="M68" s="27"/>
      <c r="N68" s="17" t="s">
        <v>45</v>
      </c>
      <c r="O68" s="208"/>
      <c r="P68" s="162"/>
      <c r="Q68" s="146"/>
      <c r="R68" s="146"/>
      <c r="S68" s="146"/>
      <c r="T68" s="22"/>
      <c r="U68" s="22"/>
      <c r="V68" s="146"/>
      <c r="W68" s="146"/>
      <c r="X68" s="145"/>
      <c r="Y68" s="146" t="str">
        <f>IF(X68="","",DATEDIF(X68,'様式 A-1'!$G$2,"Y"))</f>
        <v/>
      </c>
      <c r="Z68" s="146"/>
      <c r="AA68" s="22"/>
      <c r="AB68" s="147"/>
      <c r="AC68" s="147"/>
      <c r="AD68" s="147"/>
      <c r="AE68" s="147"/>
      <c r="AF68" s="147"/>
      <c r="AG68" s="147"/>
      <c r="AH68" s="147"/>
      <c r="AI68" s="61"/>
      <c r="AJ68" s="61">
        <f t="shared" si="5"/>
        <v>0</v>
      </c>
      <c r="AK68" s="46">
        <f t="shared" si="2"/>
        <v>0</v>
      </c>
      <c r="AL68" s="46">
        <f t="shared" si="8"/>
        <v>0</v>
      </c>
    </row>
    <row r="69" spans="1:38" ht="24" customHeight="1">
      <c r="A69" s="17" t="str">
        <f>IF('様式 A-1'!$AL$1="","",'様式 A-1'!$AL$1)</f>
        <v/>
      </c>
      <c r="B69" s="44"/>
      <c r="C69" s="45" t="str">
        <f t="shared" si="6"/>
        <v/>
      </c>
      <c r="D69" s="45" t="str">
        <f t="shared" si="7"/>
        <v/>
      </c>
      <c r="E69" s="45" t="str">
        <f>IF(J69="","",IF('様式 A-1'!$D$7&lt;&gt;"",'様式 A-1'!$D$7,'様式 A-1'!$D$8))</f>
        <v/>
      </c>
      <c r="F69" s="21" t="str">
        <f>IF(J69="","",'様式 WA-1（集計作業用）'!$C$7)</f>
        <v/>
      </c>
      <c r="G69" s="17" t="str">
        <f>IF(J69="","",MID('様式 A-1'!$AG$7,1,FIND("ブ",'様式 A-1'!$AG$7)-1))</f>
        <v/>
      </c>
      <c r="H69" s="17"/>
      <c r="I69" s="44" t="s">
        <v>238</v>
      </c>
      <c r="J69" s="26"/>
      <c r="K69" s="27"/>
      <c r="L69" s="26"/>
      <c r="M69" s="27"/>
      <c r="N69" s="17" t="s">
        <v>45</v>
      </c>
      <c r="O69" s="208"/>
      <c r="P69" s="162"/>
      <c r="Q69" s="146"/>
      <c r="R69" s="146"/>
      <c r="S69" s="146"/>
      <c r="T69" s="22"/>
      <c r="U69" s="22"/>
      <c r="V69" s="146"/>
      <c r="W69" s="146"/>
      <c r="X69" s="145"/>
      <c r="Y69" s="146" t="str">
        <f>IF(X69="","",DATEDIF(X69,'様式 A-1'!$G$2,"Y"))</f>
        <v/>
      </c>
      <c r="Z69" s="146"/>
      <c r="AA69" s="22"/>
      <c r="AB69" s="147"/>
      <c r="AC69" s="147"/>
      <c r="AD69" s="147"/>
      <c r="AE69" s="147"/>
      <c r="AF69" s="147"/>
      <c r="AG69" s="147"/>
      <c r="AH69" s="147"/>
      <c r="AI69" s="61"/>
      <c r="AJ69" s="61">
        <f t="shared" si="5"/>
        <v>0</v>
      </c>
      <c r="AK69" s="46">
        <f t="shared" si="2"/>
        <v>0</v>
      </c>
      <c r="AL69" s="46">
        <f t="shared" si="8"/>
        <v>0</v>
      </c>
    </row>
    <row r="70" spans="1:38" ht="24" customHeight="1">
      <c r="A70" s="17" t="str">
        <f>IF('様式 A-1'!$AL$1="","",'様式 A-1'!$AL$1)</f>
        <v/>
      </c>
      <c r="B70" s="44"/>
      <c r="C70" s="45" t="str">
        <f t="shared" si="6"/>
        <v/>
      </c>
      <c r="D70" s="45" t="str">
        <f t="shared" si="7"/>
        <v/>
      </c>
      <c r="E70" s="45" t="str">
        <f>IF(J70="","",IF('様式 A-1'!$D$7&lt;&gt;"",'様式 A-1'!$D$7,'様式 A-1'!$D$8))</f>
        <v/>
      </c>
      <c r="F70" s="21" t="str">
        <f>IF(J70="","",'様式 WA-1（集計作業用）'!$C$7)</f>
        <v/>
      </c>
      <c r="G70" s="17" t="str">
        <f>IF(J70="","",MID('様式 A-1'!$AG$7,1,FIND("ブ",'様式 A-1'!$AG$7)-1))</f>
        <v/>
      </c>
      <c r="H70" s="17"/>
      <c r="I70" s="44" t="s">
        <v>239</v>
      </c>
      <c r="J70" s="26"/>
      <c r="K70" s="27"/>
      <c r="L70" s="26"/>
      <c r="M70" s="27"/>
      <c r="N70" s="17" t="s">
        <v>45</v>
      </c>
      <c r="O70" s="208"/>
      <c r="P70" s="162"/>
      <c r="Q70" s="146"/>
      <c r="R70" s="146"/>
      <c r="S70" s="146"/>
      <c r="T70" s="22"/>
      <c r="U70" s="22"/>
      <c r="V70" s="146"/>
      <c r="W70" s="146"/>
      <c r="X70" s="145"/>
      <c r="Y70" s="146" t="str">
        <f>IF(X70="","",DATEDIF(X70,'様式 A-1'!$G$2,"Y"))</f>
        <v/>
      </c>
      <c r="Z70" s="146"/>
      <c r="AA70" s="22"/>
      <c r="AB70" s="147"/>
      <c r="AC70" s="147"/>
      <c r="AD70" s="147"/>
      <c r="AE70" s="147"/>
      <c r="AF70" s="147"/>
      <c r="AG70" s="147"/>
      <c r="AH70" s="147"/>
      <c r="AI70" s="61"/>
      <c r="AJ70" s="61">
        <f t="shared" si="5"/>
        <v>0</v>
      </c>
      <c r="AK70" s="46">
        <f t="shared" si="2"/>
        <v>0</v>
      </c>
      <c r="AL70" s="46">
        <f t="shared" si="8"/>
        <v>0</v>
      </c>
    </row>
    <row r="71" spans="1:38" ht="24" customHeight="1">
      <c r="A71" s="17" t="str">
        <f>IF('様式 A-1'!$AL$1="","",'様式 A-1'!$AL$1)</f>
        <v/>
      </c>
      <c r="B71" s="44"/>
      <c r="C71" s="45" t="str">
        <f t="shared" si="6"/>
        <v/>
      </c>
      <c r="D71" s="45" t="str">
        <f t="shared" si="7"/>
        <v/>
      </c>
      <c r="E71" s="45" t="str">
        <f>IF(J71="","",IF('様式 A-1'!$D$7&lt;&gt;"",'様式 A-1'!$D$7,'様式 A-1'!$D$8))</f>
        <v/>
      </c>
      <c r="F71" s="21" t="str">
        <f>IF(J71="","",'様式 WA-1（集計作業用）'!$C$7)</f>
        <v/>
      </c>
      <c r="G71" s="17" t="str">
        <f>IF(J71="","",MID('様式 A-1'!$AG$7,1,FIND("ブ",'様式 A-1'!$AG$7)-1))</f>
        <v/>
      </c>
      <c r="H71" s="17"/>
      <c r="I71" s="44" t="s">
        <v>240</v>
      </c>
      <c r="J71" s="26"/>
      <c r="K71" s="27"/>
      <c r="L71" s="26"/>
      <c r="M71" s="27"/>
      <c r="N71" s="17" t="s">
        <v>45</v>
      </c>
      <c r="O71" s="208"/>
      <c r="P71" s="162"/>
      <c r="Q71" s="146"/>
      <c r="R71" s="146"/>
      <c r="S71" s="146"/>
      <c r="T71" s="22"/>
      <c r="U71" s="22"/>
      <c r="V71" s="146"/>
      <c r="W71" s="146"/>
      <c r="X71" s="145"/>
      <c r="Y71" s="146" t="str">
        <f>IF(X71="","",DATEDIF(X71,'様式 A-1'!$G$2,"Y"))</f>
        <v/>
      </c>
      <c r="Z71" s="146"/>
      <c r="AA71" s="22"/>
      <c r="AB71" s="147"/>
      <c r="AC71" s="147"/>
      <c r="AD71" s="147"/>
      <c r="AE71" s="147"/>
      <c r="AF71" s="147"/>
      <c r="AG71" s="147"/>
      <c r="AH71" s="147"/>
      <c r="AI71" s="61"/>
      <c r="AJ71" s="61">
        <f t="shared" si="5"/>
        <v>0</v>
      </c>
      <c r="AK71" s="46">
        <f t="shared" si="2"/>
        <v>0</v>
      </c>
      <c r="AL71" s="46">
        <f t="shared" si="8"/>
        <v>0</v>
      </c>
    </row>
    <row r="72" spans="1:38" ht="24" customHeight="1">
      <c r="A72" s="17" t="str">
        <f>IF('様式 A-1'!$AL$1="","",'様式 A-1'!$AL$1)</f>
        <v/>
      </c>
      <c r="B72" s="44"/>
      <c r="C72" s="45" t="str">
        <f t="shared" si="6"/>
        <v/>
      </c>
      <c r="D72" s="45" t="str">
        <f t="shared" si="7"/>
        <v/>
      </c>
      <c r="E72" s="45" t="str">
        <f>IF(J72="","",IF('様式 A-1'!$D$7&lt;&gt;"",'様式 A-1'!$D$7,'様式 A-1'!$D$8))</f>
        <v/>
      </c>
      <c r="F72" s="21" t="str">
        <f>IF(J72="","",'様式 WA-1（集計作業用）'!$C$7)</f>
        <v/>
      </c>
      <c r="G72" s="17" t="str">
        <f>IF(J72="","",MID('様式 A-1'!$AG$7,1,FIND("ブ",'様式 A-1'!$AG$7)-1))</f>
        <v/>
      </c>
      <c r="H72" s="17"/>
      <c r="I72" s="44" t="s">
        <v>241</v>
      </c>
      <c r="J72" s="26"/>
      <c r="K72" s="27"/>
      <c r="L72" s="26"/>
      <c r="M72" s="27"/>
      <c r="N72" s="17" t="s">
        <v>45</v>
      </c>
      <c r="O72" s="208"/>
      <c r="P72" s="162"/>
      <c r="Q72" s="146"/>
      <c r="R72" s="146"/>
      <c r="S72" s="146"/>
      <c r="T72" s="22"/>
      <c r="U72" s="22"/>
      <c r="V72" s="146"/>
      <c r="W72" s="146"/>
      <c r="X72" s="145"/>
      <c r="Y72" s="146" t="str">
        <f>IF(X72="","",DATEDIF(X72,'様式 A-1'!$G$2,"Y"))</f>
        <v/>
      </c>
      <c r="Z72" s="146"/>
      <c r="AA72" s="22"/>
      <c r="AB72" s="147"/>
      <c r="AC72" s="147"/>
      <c r="AD72" s="147"/>
      <c r="AE72" s="147"/>
      <c r="AF72" s="147"/>
      <c r="AG72" s="147"/>
      <c r="AH72" s="147"/>
      <c r="AI72" s="61"/>
      <c r="AJ72" s="61">
        <f t="shared" ref="AJ72:AJ103" si="9">COUNT(AB72:AH72)</f>
        <v>0</v>
      </c>
      <c r="AK72" s="46">
        <f t="shared" si="2"/>
        <v>0</v>
      </c>
      <c r="AL72" s="46">
        <f t="shared" si="8"/>
        <v>0</v>
      </c>
    </row>
    <row r="73" spans="1:38" ht="24" customHeight="1">
      <c r="A73" s="17" t="str">
        <f>IF('様式 A-1'!$AL$1="","",'様式 A-1'!$AL$1)</f>
        <v/>
      </c>
      <c r="B73" s="44"/>
      <c r="C73" s="45" t="str">
        <f t="shared" si="6"/>
        <v/>
      </c>
      <c r="D73" s="45" t="str">
        <f t="shared" si="7"/>
        <v/>
      </c>
      <c r="E73" s="45" t="str">
        <f>IF(J73="","",IF('様式 A-1'!$D$7&lt;&gt;"",'様式 A-1'!$D$7,'様式 A-1'!$D$8))</f>
        <v/>
      </c>
      <c r="F73" s="21" t="str">
        <f>IF(J73="","",'様式 WA-1（集計作業用）'!$C$7)</f>
        <v/>
      </c>
      <c r="G73" s="17" t="str">
        <f>IF(J73="","",MID('様式 A-1'!$AG$7,1,FIND("ブ",'様式 A-1'!$AG$7)-1))</f>
        <v/>
      </c>
      <c r="H73" s="17"/>
      <c r="I73" s="44" t="s">
        <v>242</v>
      </c>
      <c r="J73" s="26"/>
      <c r="K73" s="27"/>
      <c r="L73" s="26"/>
      <c r="M73" s="27"/>
      <c r="N73" s="17" t="s">
        <v>45</v>
      </c>
      <c r="O73" s="208"/>
      <c r="P73" s="162"/>
      <c r="Q73" s="146"/>
      <c r="R73" s="146"/>
      <c r="S73" s="146"/>
      <c r="T73" s="22"/>
      <c r="U73" s="22"/>
      <c r="V73" s="146"/>
      <c r="W73" s="146"/>
      <c r="X73" s="145"/>
      <c r="Y73" s="146" t="str">
        <f>IF(X73="","",DATEDIF(X73,'様式 A-1'!$G$2,"Y"))</f>
        <v/>
      </c>
      <c r="Z73" s="146"/>
      <c r="AA73" s="22"/>
      <c r="AB73" s="147"/>
      <c r="AC73" s="147"/>
      <c r="AD73" s="147"/>
      <c r="AE73" s="147"/>
      <c r="AF73" s="147"/>
      <c r="AG73" s="147"/>
      <c r="AH73" s="147"/>
      <c r="AI73" s="61"/>
      <c r="AJ73" s="61">
        <f t="shared" si="9"/>
        <v>0</v>
      </c>
      <c r="AK73" s="46">
        <f t="shared" si="2"/>
        <v>0</v>
      </c>
      <c r="AL73" s="46">
        <f t="shared" si="8"/>
        <v>0</v>
      </c>
    </row>
    <row r="74" spans="1:38" ht="24" customHeight="1">
      <c r="A74" s="17" t="str">
        <f>IF('様式 A-1'!$AL$1="","",'様式 A-1'!$AL$1)</f>
        <v/>
      </c>
      <c r="B74" s="44"/>
      <c r="C74" s="45" t="str">
        <f t="shared" si="6"/>
        <v/>
      </c>
      <c r="D74" s="45" t="str">
        <f t="shared" si="7"/>
        <v/>
      </c>
      <c r="E74" s="45" t="str">
        <f>IF(J74="","",IF('様式 A-1'!$D$7&lt;&gt;"",'様式 A-1'!$D$7,'様式 A-1'!$D$8))</f>
        <v/>
      </c>
      <c r="F74" s="21" t="str">
        <f>IF(J74="","",'様式 WA-1（集計作業用）'!$C$7)</f>
        <v/>
      </c>
      <c r="G74" s="17" t="str">
        <f>IF(J74="","",MID('様式 A-1'!$AG$7,1,FIND("ブ",'様式 A-1'!$AG$7)-1))</f>
        <v/>
      </c>
      <c r="H74" s="17"/>
      <c r="I74" s="44" t="s">
        <v>243</v>
      </c>
      <c r="J74" s="26"/>
      <c r="K74" s="27"/>
      <c r="L74" s="26"/>
      <c r="M74" s="27"/>
      <c r="N74" s="17" t="s">
        <v>45</v>
      </c>
      <c r="O74" s="208"/>
      <c r="P74" s="162"/>
      <c r="Q74" s="146"/>
      <c r="R74" s="146"/>
      <c r="S74" s="146"/>
      <c r="T74" s="22"/>
      <c r="U74" s="22"/>
      <c r="V74" s="146"/>
      <c r="W74" s="146"/>
      <c r="X74" s="145"/>
      <c r="Y74" s="146" t="str">
        <f>IF(X74="","",DATEDIF(X74,'様式 A-1'!$G$2,"Y"))</f>
        <v/>
      </c>
      <c r="Z74" s="146"/>
      <c r="AA74" s="22"/>
      <c r="AB74" s="147"/>
      <c r="AC74" s="147"/>
      <c r="AD74" s="147"/>
      <c r="AE74" s="147"/>
      <c r="AF74" s="147"/>
      <c r="AG74" s="147"/>
      <c r="AH74" s="147"/>
      <c r="AI74" s="61"/>
      <c r="AJ74" s="61">
        <f t="shared" si="9"/>
        <v>0</v>
      </c>
      <c r="AK74" s="46">
        <f t="shared" si="2"/>
        <v>0</v>
      </c>
      <c r="AL74" s="46">
        <f t="shared" si="8"/>
        <v>0</v>
      </c>
    </row>
    <row r="75" spans="1:38" ht="24" customHeight="1">
      <c r="A75" s="17" t="str">
        <f>IF('様式 A-1'!$AL$1="","",'様式 A-1'!$AL$1)</f>
        <v/>
      </c>
      <c r="B75" s="44"/>
      <c r="C75" s="45" t="str">
        <f t="shared" si="6"/>
        <v/>
      </c>
      <c r="D75" s="45" t="str">
        <f t="shared" si="7"/>
        <v/>
      </c>
      <c r="E75" s="45" t="str">
        <f>IF(J75="","",IF('様式 A-1'!$D$7&lt;&gt;"",'様式 A-1'!$D$7,'様式 A-1'!$D$8))</f>
        <v/>
      </c>
      <c r="F75" s="21" t="str">
        <f>IF(J75="","",'様式 WA-1（集計作業用）'!$C$7)</f>
        <v/>
      </c>
      <c r="G75" s="17" t="str">
        <f>IF(J75="","",MID('様式 A-1'!$AG$7,1,FIND("ブ",'様式 A-1'!$AG$7)-1))</f>
        <v/>
      </c>
      <c r="H75" s="17"/>
      <c r="I75" s="44" t="s">
        <v>244</v>
      </c>
      <c r="J75" s="26"/>
      <c r="K75" s="27"/>
      <c r="L75" s="26"/>
      <c r="M75" s="27"/>
      <c r="N75" s="17" t="s">
        <v>45</v>
      </c>
      <c r="O75" s="208"/>
      <c r="P75" s="162"/>
      <c r="Q75" s="146"/>
      <c r="R75" s="146"/>
      <c r="S75" s="146"/>
      <c r="T75" s="22"/>
      <c r="U75" s="22"/>
      <c r="V75" s="146"/>
      <c r="W75" s="146"/>
      <c r="X75" s="145"/>
      <c r="Y75" s="146" t="str">
        <f>IF(X75="","",DATEDIF(X75,'様式 A-1'!$G$2,"Y"))</f>
        <v/>
      </c>
      <c r="Z75" s="146"/>
      <c r="AA75" s="22"/>
      <c r="AB75" s="147"/>
      <c r="AC75" s="147"/>
      <c r="AD75" s="147"/>
      <c r="AE75" s="147"/>
      <c r="AF75" s="147"/>
      <c r="AG75" s="147"/>
      <c r="AH75" s="147"/>
      <c r="AI75" s="61"/>
      <c r="AJ75" s="61">
        <f t="shared" si="9"/>
        <v>0</v>
      </c>
      <c r="AK75" s="46">
        <f t="shared" si="2"/>
        <v>0</v>
      </c>
      <c r="AL75" s="46">
        <f t="shared" si="8"/>
        <v>0</v>
      </c>
    </row>
    <row r="76" spans="1:38" ht="24" customHeight="1">
      <c r="A76" s="17" t="str">
        <f>IF('様式 A-1'!$AL$1="","",'様式 A-1'!$AL$1)</f>
        <v/>
      </c>
      <c r="B76" s="44"/>
      <c r="C76" s="45" t="str">
        <f t="shared" si="6"/>
        <v/>
      </c>
      <c r="D76" s="45" t="str">
        <f t="shared" si="7"/>
        <v/>
      </c>
      <c r="E76" s="45" t="str">
        <f>IF(J76="","",IF('様式 A-1'!$D$7&lt;&gt;"",'様式 A-1'!$D$7,'様式 A-1'!$D$8))</f>
        <v/>
      </c>
      <c r="F76" s="21" t="str">
        <f>IF(J76="","",'様式 WA-1（集計作業用）'!$C$7)</f>
        <v/>
      </c>
      <c r="G76" s="17" t="str">
        <f>IF(J76="","",MID('様式 A-1'!$AG$7,1,FIND("ブ",'様式 A-1'!$AG$7)-1))</f>
        <v/>
      </c>
      <c r="H76" s="17"/>
      <c r="I76" s="44" t="s">
        <v>245</v>
      </c>
      <c r="J76" s="26"/>
      <c r="K76" s="27"/>
      <c r="L76" s="26"/>
      <c r="M76" s="27"/>
      <c r="N76" s="17" t="s">
        <v>45</v>
      </c>
      <c r="O76" s="208"/>
      <c r="P76" s="162"/>
      <c r="Q76" s="146"/>
      <c r="R76" s="146"/>
      <c r="S76" s="146"/>
      <c r="T76" s="22"/>
      <c r="U76" s="22"/>
      <c r="V76" s="146"/>
      <c r="W76" s="146"/>
      <c r="X76" s="145"/>
      <c r="Y76" s="146" t="str">
        <f>IF(X76="","",DATEDIF(X76,'様式 A-1'!$G$2,"Y"))</f>
        <v/>
      </c>
      <c r="Z76" s="146"/>
      <c r="AA76" s="22"/>
      <c r="AB76" s="147"/>
      <c r="AC76" s="147"/>
      <c r="AD76" s="147"/>
      <c r="AE76" s="147"/>
      <c r="AF76" s="147"/>
      <c r="AG76" s="147"/>
      <c r="AH76" s="147"/>
      <c r="AI76" s="61"/>
      <c r="AJ76" s="61">
        <f t="shared" si="9"/>
        <v>0</v>
      </c>
      <c r="AK76" s="46">
        <f t="shared" si="2"/>
        <v>0</v>
      </c>
      <c r="AL76" s="46">
        <f t="shared" si="8"/>
        <v>0</v>
      </c>
    </row>
    <row r="77" spans="1:38" ht="24" customHeight="1">
      <c r="A77" s="17" t="str">
        <f>IF('様式 A-1'!$AL$1="","",'様式 A-1'!$AL$1)</f>
        <v/>
      </c>
      <c r="B77" s="44"/>
      <c r="C77" s="45" t="str">
        <f t="shared" si="6"/>
        <v/>
      </c>
      <c r="D77" s="45" t="str">
        <f t="shared" si="7"/>
        <v/>
      </c>
      <c r="E77" s="45" t="str">
        <f>IF(J77="","",IF('様式 A-1'!$D$7&lt;&gt;"",'様式 A-1'!$D$7,'様式 A-1'!$D$8))</f>
        <v/>
      </c>
      <c r="F77" s="21" t="str">
        <f>IF(J77="","",'様式 WA-1（集計作業用）'!$C$7)</f>
        <v/>
      </c>
      <c r="G77" s="17" t="str">
        <f>IF(J77="","",MID('様式 A-1'!$AG$7,1,FIND("ブ",'様式 A-1'!$AG$7)-1))</f>
        <v/>
      </c>
      <c r="H77" s="17"/>
      <c r="I77" s="44" t="s">
        <v>246</v>
      </c>
      <c r="J77" s="26"/>
      <c r="K77" s="27"/>
      <c r="L77" s="26"/>
      <c r="M77" s="27"/>
      <c r="N77" s="17" t="s">
        <v>45</v>
      </c>
      <c r="O77" s="208"/>
      <c r="P77" s="162"/>
      <c r="Q77" s="146"/>
      <c r="R77" s="146"/>
      <c r="S77" s="146"/>
      <c r="T77" s="22"/>
      <c r="U77" s="22"/>
      <c r="V77" s="146"/>
      <c r="W77" s="146"/>
      <c r="X77" s="145"/>
      <c r="Y77" s="146" t="str">
        <f>IF(X77="","",DATEDIF(X77,'様式 A-1'!$G$2,"Y"))</f>
        <v/>
      </c>
      <c r="Z77" s="146"/>
      <c r="AA77" s="22"/>
      <c r="AB77" s="147"/>
      <c r="AC77" s="147"/>
      <c r="AD77" s="147"/>
      <c r="AE77" s="147"/>
      <c r="AF77" s="147"/>
      <c r="AG77" s="147"/>
      <c r="AH77" s="147"/>
      <c r="AI77" s="61"/>
      <c r="AJ77" s="61">
        <f t="shared" si="9"/>
        <v>0</v>
      </c>
      <c r="AK77" s="46">
        <f t="shared" si="2"/>
        <v>0</v>
      </c>
      <c r="AL77" s="46">
        <f t="shared" si="8"/>
        <v>0</v>
      </c>
    </row>
    <row r="78" spans="1:38" ht="24" customHeight="1">
      <c r="A78" s="17" t="str">
        <f>IF('様式 A-1'!$AL$1="","",'様式 A-1'!$AL$1)</f>
        <v/>
      </c>
      <c r="B78" s="44"/>
      <c r="C78" s="45" t="str">
        <f t="shared" si="6"/>
        <v/>
      </c>
      <c r="D78" s="45" t="str">
        <f t="shared" si="7"/>
        <v/>
      </c>
      <c r="E78" s="45" t="str">
        <f>IF(J78="","",IF('様式 A-1'!$D$7&lt;&gt;"",'様式 A-1'!$D$7,'様式 A-1'!$D$8))</f>
        <v/>
      </c>
      <c r="F78" s="21" t="str">
        <f>IF(J78="","",'様式 WA-1（集計作業用）'!$C$7)</f>
        <v/>
      </c>
      <c r="G78" s="17" t="str">
        <f>IF(J78="","",MID('様式 A-1'!$AG$7,1,FIND("ブ",'様式 A-1'!$AG$7)-1))</f>
        <v/>
      </c>
      <c r="H78" s="17"/>
      <c r="I78" s="44" t="s">
        <v>247</v>
      </c>
      <c r="J78" s="26"/>
      <c r="K78" s="27"/>
      <c r="L78" s="26"/>
      <c r="M78" s="27"/>
      <c r="N78" s="17" t="s">
        <v>45</v>
      </c>
      <c r="O78" s="208"/>
      <c r="P78" s="162"/>
      <c r="Q78" s="146"/>
      <c r="R78" s="146"/>
      <c r="S78" s="146"/>
      <c r="T78" s="22"/>
      <c r="U78" s="22"/>
      <c r="V78" s="146"/>
      <c r="W78" s="146"/>
      <c r="X78" s="145"/>
      <c r="Y78" s="146" t="str">
        <f>IF(X78="","",DATEDIF(X78,'様式 A-1'!$G$2,"Y"))</f>
        <v/>
      </c>
      <c r="Z78" s="146"/>
      <c r="AA78" s="22"/>
      <c r="AB78" s="147"/>
      <c r="AC78" s="147"/>
      <c r="AD78" s="147"/>
      <c r="AE78" s="147"/>
      <c r="AF78" s="147"/>
      <c r="AG78" s="147"/>
      <c r="AH78" s="147"/>
      <c r="AI78" s="61"/>
      <c r="AJ78" s="61">
        <f t="shared" si="9"/>
        <v>0</v>
      </c>
      <c r="AK78" s="46">
        <f t="shared" si="2"/>
        <v>0</v>
      </c>
      <c r="AL78" s="46">
        <f t="shared" si="8"/>
        <v>0</v>
      </c>
    </row>
    <row r="79" spans="1:38" ht="24" customHeight="1">
      <c r="A79" s="17" t="str">
        <f>IF('様式 A-1'!$AL$1="","",'様式 A-1'!$AL$1)</f>
        <v/>
      </c>
      <c r="B79" s="44"/>
      <c r="C79" s="45" t="str">
        <f t="shared" si="6"/>
        <v/>
      </c>
      <c r="D79" s="45" t="str">
        <f t="shared" si="7"/>
        <v/>
      </c>
      <c r="E79" s="45" t="str">
        <f>IF(J79="","",IF('様式 A-1'!$D$7&lt;&gt;"",'様式 A-1'!$D$7,'様式 A-1'!$D$8))</f>
        <v/>
      </c>
      <c r="F79" s="21" t="str">
        <f>IF(J79="","",'様式 WA-1（集計作業用）'!$C$7)</f>
        <v/>
      </c>
      <c r="G79" s="17" t="str">
        <f>IF(J79="","",MID('様式 A-1'!$AG$7,1,FIND("ブ",'様式 A-1'!$AG$7)-1))</f>
        <v/>
      </c>
      <c r="H79" s="17"/>
      <c r="I79" s="44" t="s">
        <v>248</v>
      </c>
      <c r="J79" s="26"/>
      <c r="K79" s="27"/>
      <c r="L79" s="26"/>
      <c r="M79" s="27"/>
      <c r="N79" s="17" t="s">
        <v>45</v>
      </c>
      <c r="O79" s="208"/>
      <c r="P79" s="162"/>
      <c r="Q79" s="146"/>
      <c r="R79" s="146"/>
      <c r="S79" s="146"/>
      <c r="T79" s="22"/>
      <c r="U79" s="22"/>
      <c r="V79" s="146"/>
      <c r="W79" s="146"/>
      <c r="X79" s="145"/>
      <c r="Y79" s="146" t="str">
        <f>IF(X79="","",DATEDIF(X79,'様式 A-1'!$G$2,"Y"))</f>
        <v/>
      </c>
      <c r="Z79" s="146"/>
      <c r="AA79" s="22"/>
      <c r="AB79" s="147"/>
      <c r="AC79" s="147"/>
      <c r="AD79" s="147"/>
      <c r="AE79" s="147"/>
      <c r="AF79" s="147"/>
      <c r="AG79" s="147"/>
      <c r="AH79" s="147"/>
      <c r="AI79" s="61"/>
      <c r="AJ79" s="61">
        <f t="shared" si="9"/>
        <v>0</v>
      </c>
      <c r="AK79" s="46">
        <f t="shared" si="2"/>
        <v>0</v>
      </c>
      <c r="AL79" s="46">
        <f t="shared" si="8"/>
        <v>0</v>
      </c>
    </row>
    <row r="80" spans="1:38" ht="24" customHeight="1">
      <c r="A80" s="17" t="str">
        <f>IF('様式 A-1'!$AL$1="","",'様式 A-1'!$AL$1)</f>
        <v/>
      </c>
      <c r="B80" s="44"/>
      <c r="C80" s="45" t="str">
        <f t="shared" si="6"/>
        <v/>
      </c>
      <c r="D80" s="45" t="str">
        <f t="shared" si="7"/>
        <v/>
      </c>
      <c r="E80" s="45" t="str">
        <f>IF(J80="","",IF('様式 A-1'!$D$7&lt;&gt;"",'様式 A-1'!$D$7,'様式 A-1'!$D$8))</f>
        <v/>
      </c>
      <c r="F80" s="21" t="str">
        <f>IF(J80="","",'様式 WA-1（集計作業用）'!$C$7)</f>
        <v/>
      </c>
      <c r="G80" s="17" t="str">
        <f>IF(J80="","",MID('様式 A-1'!$AG$7,1,FIND("ブ",'様式 A-1'!$AG$7)-1))</f>
        <v/>
      </c>
      <c r="H80" s="17"/>
      <c r="I80" s="44" t="s">
        <v>249</v>
      </c>
      <c r="J80" s="26"/>
      <c r="K80" s="27"/>
      <c r="L80" s="26"/>
      <c r="M80" s="27"/>
      <c r="N80" s="17" t="s">
        <v>45</v>
      </c>
      <c r="O80" s="208"/>
      <c r="P80" s="162"/>
      <c r="Q80" s="146"/>
      <c r="R80" s="146"/>
      <c r="S80" s="146"/>
      <c r="T80" s="22"/>
      <c r="U80" s="22"/>
      <c r="V80" s="146"/>
      <c r="W80" s="146"/>
      <c r="X80" s="145"/>
      <c r="Y80" s="146" t="str">
        <f>IF(X80="","",DATEDIF(X80,'様式 A-1'!$G$2,"Y"))</f>
        <v/>
      </c>
      <c r="Z80" s="146"/>
      <c r="AA80" s="22"/>
      <c r="AB80" s="147"/>
      <c r="AC80" s="147"/>
      <c r="AD80" s="147"/>
      <c r="AE80" s="147"/>
      <c r="AF80" s="147"/>
      <c r="AG80" s="147"/>
      <c r="AH80" s="147"/>
      <c r="AI80" s="61"/>
      <c r="AJ80" s="61">
        <f t="shared" si="9"/>
        <v>0</v>
      </c>
      <c r="AK80" s="46">
        <f t="shared" si="2"/>
        <v>0</v>
      </c>
      <c r="AL80" s="46">
        <f t="shared" si="8"/>
        <v>0</v>
      </c>
    </row>
    <row r="81" spans="1:38" ht="24" customHeight="1">
      <c r="A81" s="17" t="str">
        <f>IF('様式 A-1'!$AL$1="","",'様式 A-1'!$AL$1)</f>
        <v/>
      </c>
      <c r="B81" s="44"/>
      <c r="C81" s="45" t="str">
        <f t="shared" si="6"/>
        <v/>
      </c>
      <c r="D81" s="45" t="str">
        <f t="shared" si="7"/>
        <v/>
      </c>
      <c r="E81" s="45" t="str">
        <f>IF(J81="","",IF('様式 A-1'!$D$7&lt;&gt;"",'様式 A-1'!$D$7,'様式 A-1'!$D$8))</f>
        <v/>
      </c>
      <c r="F81" s="21" t="str">
        <f>IF(J81="","",'様式 WA-1（集計作業用）'!$C$7)</f>
        <v/>
      </c>
      <c r="G81" s="17" t="str">
        <f>IF(J81="","",MID('様式 A-1'!$AG$7,1,FIND("ブ",'様式 A-1'!$AG$7)-1))</f>
        <v/>
      </c>
      <c r="H81" s="17"/>
      <c r="I81" s="44" t="s">
        <v>250</v>
      </c>
      <c r="J81" s="26"/>
      <c r="K81" s="27"/>
      <c r="L81" s="26"/>
      <c r="M81" s="27"/>
      <c r="N81" s="17" t="s">
        <v>45</v>
      </c>
      <c r="O81" s="208"/>
      <c r="P81" s="162"/>
      <c r="Q81" s="146"/>
      <c r="R81" s="146"/>
      <c r="S81" s="146"/>
      <c r="T81" s="22"/>
      <c r="U81" s="22"/>
      <c r="V81" s="146"/>
      <c r="W81" s="146"/>
      <c r="X81" s="145"/>
      <c r="Y81" s="146" t="str">
        <f>IF(X81="","",DATEDIF(X81,'様式 A-1'!$G$2,"Y"))</f>
        <v/>
      </c>
      <c r="Z81" s="146"/>
      <c r="AA81" s="22"/>
      <c r="AB81" s="147"/>
      <c r="AC81" s="147"/>
      <c r="AD81" s="147"/>
      <c r="AE81" s="147"/>
      <c r="AF81" s="147"/>
      <c r="AG81" s="147"/>
      <c r="AH81" s="147"/>
      <c r="AI81" s="61"/>
      <c r="AJ81" s="61">
        <f t="shared" si="9"/>
        <v>0</v>
      </c>
      <c r="AK81" s="46">
        <f t="shared" si="2"/>
        <v>0</v>
      </c>
      <c r="AL81" s="46">
        <f t="shared" si="8"/>
        <v>0</v>
      </c>
    </row>
    <row r="82" spans="1:38" ht="24" customHeight="1">
      <c r="A82" s="17" t="str">
        <f>IF('様式 A-1'!$AL$1="","",'様式 A-1'!$AL$1)</f>
        <v/>
      </c>
      <c r="B82" s="44"/>
      <c r="C82" s="45" t="str">
        <f t="shared" si="6"/>
        <v/>
      </c>
      <c r="D82" s="45" t="str">
        <f t="shared" si="7"/>
        <v/>
      </c>
      <c r="E82" s="45" t="str">
        <f>IF(J82="","",IF('様式 A-1'!$D$7&lt;&gt;"",'様式 A-1'!$D$7,'様式 A-1'!$D$8))</f>
        <v/>
      </c>
      <c r="F82" s="21" t="str">
        <f>IF(J82="","",'様式 WA-1（集計作業用）'!$C$7)</f>
        <v/>
      </c>
      <c r="G82" s="17" t="str">
        <f>IF(J82="","",MID('様式 A-1'!$AG$7,1,FIND("ブ",'様式 A-1'!$AG$7)-1))</f>
        <v/>
      </c>
      <c r="H82" s="17"/>
      <c r="I82" s="44" t="s">
        <v>251</v>
      </c>
      <c r="J82" s="26"/>
      <c r="K82" s="27"/>
      <c r="L82" s="26"/>
      <c r="M82" s="27"/>
      <c r="N82" s="17" t="s">
        <v>45</v>
      </c>
      <c r="O82" s="208"/>
      <c r="P82" s="162"/>
      <c r="Q82" s="146"/>
      <c r="R82" s="146"/>
      <c r="S82" s="146"/>
      <c r="T82" s="22"/>
      <c r="U82" s="22"/>
      <c r="V82" s="146"/>
      <c r="W82" s="146"/>
      <c r="X82" s="145"/>
      <c r="Y82" s="146" t="str">
        <f>IF(X82="","",DATEDIF(X82,'様式 A-1'!$G$2,"Y"))</f>
        <v/>
      </c>
      <c r="Z82" s="146"/>
      <c r="AA82" s="22"/>
      <c r="AB82" s="147"/>
      <c r="AC82" s="147"/>
      <c r="AD82" s="147"/>
      <c r="AE82" s="147"/>
      <c r="AF82" s="147"/>
      <c r="AG82" s="147"/>
      <c r="AH82" s="147"/>
      <c r="AI82" s="61"/>
      <c r="AJ82" s="61">
        <f t="shared" si="9"/>
        <v>0</v>
      </c>
      <c r="AK82" s="46">
        <f t="shared" si="2"/>
        <v>0</v>
      </c>
      <c r="AL82" s="46">
        <f t="shared" si="8"/>
        <v>0</v>
      </c>
    </row>
    <row r="83" spans="1:38" ht="24" customHeight="1">
      <c r="A83" s="17" t="str">
        <f>IF('様式 A-1'!$AL$1="","",'様式 A-1'!$AL$1)</f>
        <v/>
      </c>
      <c r="B83" s="44"/>
      <c r="C83" s="45" t="str">
        <f t="shared" si="6"/>
        <v/>
      </c>
      <c r="D83" s="45" t="str">
        <f t="shared" si="7"/>
        <v/>
      </c>
      <c r="E83" s="45" t="str">
        <f>IF(J83="","",IF('様式 A-1'!$D$7&lt;&gt;"",'様式 A-1'!$D$7,'様式 A-1'!$D$8))</f>
        <v/>
      </c>
      <c r="F83" s="21" t="str">
        <f>IF(J83="","",'様式 WA-1（集計作業用）'!$C$7)</f>
        <v/>
      </c>
      <c r="G83" s="17" t="str">
        <f>IF(J83="","",MID('様式 A-1'!$AG$7,1,FIND("ブ",'様式 A-1'!$AG$7)-1))</f>
        <v/>
      </c>
      <c r="H83" s="17"/>
      <c r="I83" s="44" t="s">
        <v>252</v>
      </c>
      <c r="J83" s="26"/>
      <c r="K83" s="27"/>
      <c r="L83" s="26"/>
      <c r="M83" s="27"/>
      <c r="N83" s="17" t="s">
        <v>45</v>
      </c>
      <c r="O83" s="208"/>
      <c r="P83" s="162"/>
      <c r="Q83" s="146"/>
      <c r="R83" s="146"/>
      <c r="S83" s="146"/>
      <c r="T83" s="22"/>
      <c r="U83" s="22"/>
      <c r="V83" s="146"/>
      <c r="W83" s="146"/>
      <c r="X83" s="145"/>
      <c r="Y83" s="146" t="str">
        <f>IF(X83="","",DATEDIF(X83,'様式 A-1'!$G$2,"Y"))</f>
        <v/>
      </c>
      <c r="Z83" s="146"/>
      <c r="AA83" s="22"/>
      <c r="AB83" s="147"/>
      <c r="AC83" s="147"/>
      <c r="AD83" s="147"/>
      <c r="AE83" s="147"/>
      <c r="AF83" s="147"/>
      <c r="AG83" s="147"/>
      <c r="AH83" s="147"/>
      <c r="AI83" s="61"/>
      <c r="AJ83" s="61">
        <f t="shared" si="9"/>
        <v>0</v>
      </c>
      <c r="AK83" s="46">
        <f t="shared" si="2"/>
        <v>0</v>
      </c>
      <c r="AL83" s="46">
        <f t="shared" si="8"/>
        <v>0</v>
      </c>
    </row>
    <row r="84" spans="1:38" ht="24" customHeight="1">
      <c r="A84" s="17" t="str">
        <f>IF('様式 A-1'!$AL$1="","",'様式 A-1'!$AL$1)</f>
        <v/>
      </c>
      <c r="B84" s="44"/>
      <c r="C84" s="45" t="str">
        <f t="shared" si="6"/>
        <v/>
      </c>
      <c r="D84" s="45" t="str">
        <f t="shared" si="7"/>
        <v/>
      </c>
      <c r="E84" s="45" t="str">
        <f>IF(J84="","",IF('様式 A-1'!$D$7&lt;&gt;"",'様式 A-1'!$D$7,'様式 A-1'!$D$8))</f>
        <v/>
      </c>
      <c r="F84" s="21" t="str">
        <f>IF(J84="","",'様式 WA-1（集計作業用）'!$C$7)</f>
        <v/>
      </c>
      <c r="G84" s="17" t="str">
        <f>IF(J84="","",MID('様式 A-1'!$AG$7,1,FIND("ブ",'様式 A-1'!$AG$7)-1))</f>
        <v/>
      </c>
      <c r="H84" s="17"/>
      <c r="I84" s="44" t="s">
        <v>253</v>
      </c>
      <c r="J84" s="26"/>
      <c r="K84" s="27"/>
      <c r="L84" s="26"/>
      <c r="M84" s="27"/>
      <c r="N84" s="17" t="s">
        <v>45</v>
      </c>
      <c r="O84" s="208"/>
      <c r="P84" s="162"/>
      <c r="Q84" s="146"/>
      <c r="R84" s="146"/>
      <c r="S84" s="146"/>
      <c r="T84" s="22"/>
      <c r="U84" s="22"/>
      <c r="V84" s="146"/>
      <c r="W84" s="146"/>
      <c r="X84" s="145"/>
      <c r="Y84" s="146" t="str">
        <f>IF(X84="","",DATEDIF(X84,'様式 A-1'!$G$2,"Y"))</f>
        <v/>
      </c>
      <c r="Z84" s="146"/>
      <c r="AA84" s="22"/>
      <c r="AB84" s="147"/>
      <c r="AC84" s="147"/>
      <c r="AD84" s="147"/>
      <c r="AE84" s="147"/>
      <c r="AF84" s="147"/>
      <c r="AG84" s="147"/>
      <c r="AH84" s="147"/>
      <c r="AI84" s="61"/>
      <c r="AJ84" s="61">
        <f t="shared" si="9"/>
        <v>0</v>
      </c>
      <c r="AK84" s="46">
        <f t="shared" si="2"/>
        <v>0</v>
      </c>
      <c r="AL84" s="46">
        <f t="shared" si="8"/>
        <v>0</v>
      </c>
    </row>
    <row r="85" spans="1:38" ht="24" customHeight="1">
      <c r="A85" s="17" t="str">
        <f>IF('様式 A-1'!$AL$1="","",'様式 A-1'!$AL$1)</f>
        <v/>
      </c>
      <c r="B85" s="44"/>
      <c r="C85" s="45" t="str">
        <f t="shared" si="6"/>
        <v/>
      </c>
      <c r="D85" s="45" t="str">
        <f t="shared" si="7"/>
        <v/>
      </c>
      <c r="E85" s="45" t="str">
        <f>IF(J85="","",IF('様式 A-1'!$D$7&lt;&gt;"",'様式 A-1'!$D$7,'様式 A-1'!$D$8))</f>
        <v/>
      </c>
      <c r="F85" s="21" t="str">
        <f>IF(J85="","",'様式 WA-1（集計作業用）'!$C$7)</f>
        <v/>
      </c>
      <c r="G85" s="17" t="str">
        <f>IF(J85="","",MID('様式 A-1'!$AG$7,1,FIND("ブ",'様式 A-1'!$AG$7)-1))</f>
        <v/>
      </c>
      <c r="H85" s="17"/>
      <c r="I85" s="44" t="s">
        <v>254</v>
      </c>
      <c r="J85" s="26"/>
      <c r="K85" s="27"/>
      <c r="L85" s="26"/>
      <c r="M85" s="27"/>
      <c r="N85" s="17" t="s">
        <v>45</v>
      </c>
      <c r="O85" s="208"/>
      <c r="P85" s="162"/>
      <c r="Q85" s="146"/>
      <c r="R85" s="146"/>
      <c r="S85" s="146"/>
      <c r="T85" s="22"/>
      <c r="U85" s="22"/>
      <c r="V85" s="146"/>
      <c r="W85" s="146"/>
      <c r="X85" s="145"/>
      <c r="Y85" s="146" t="str">
        <f>IF(X85="","",DATEDIF(X85,'様式 A-1'!$G$2,"Y"))</f>
        <v/>
      </c>
      <c r="Z85" s="146"/>
      <c r="AA85" s="22"/>
      <c r="AB85" s="147"/>
      <c r="AC85" s="147"/>
      <c r="AD85" s="147"/>
      <c r="AE85" s="147"/>
      <c r="AF85" s="147"/>
      <c r="AG85" s="147"/>
      <c r="AH85" s="147"/>
      <c r="AI85" s="61"/>
      <c r="AJ85" s="61">
        <f t="shared" si="9"/>
        <v>0</v>
      </c>
      <c r="AK85" s="46">
        <f t="shared" si="2"/>
        <v>0</v>
      </c>
      <c r="AL85" s="46">
        <f t="shared" si="8"/>
        <v>0</v>
      </c>
    </row>
    <row r="86" spans="1:38" ht="24" customHeight="1">
      <c r="A86" s="17" t="str">
        <f>IF('様式 A-1'!$AL$1="","",'様式 A-1'!$AL$1)</f>
        <v/>
      </c>
      <c r="B86" s="44"/>
      <c r="C86" s="45" t="str">
        <f t="shared" si="6"/>
        <v/>
      </c>
      <c r="D86" s="45" t="str">
        <f t="shared" si="7"/>
        <v/>
      </c>
      <c r="E86" s="45" t="str">
        <f>IF(J86="","",IF('様式 A-1'!$D$7&lt;&gt;"",'様式 A-1'!$D$7,'様式 A-1'!$D$8))</f>
        <v/>
      </c>
      <c r="F86" s="21" t="str">
        <f>IF(J86="","",'様式 WA-1（集計作業用）'!$C$7)</f>
        <v/>
      </c>
      <c r="G86" s="17" t="str">
        <f>IF(J86="","",MID('様式 A-1'!$AG$7,1,FIND("ブ",'様式 A-1'!$AG$7)-1))</f>
        <v/>
      </c>
      <c r="H86" s="17"/>
      <c r="I86" s="44" t="s">
        <v>255</v>
      </c>
      <c r="J86" s="26"/>
      <c r="K86" s="27"/>
      <c r="L86" s="26"/>
      <c r="M86" s="27"/>
      <c r="N86" s="17" t="s">
        <v>45</v>
      </c>
      <c r="O86" s="208"/>
      <c r="P86" s="162"/>
      <c r="Q86" s="146"/>
      <c r="R86" s="146"/>
      <c r="S86" s="146"/>
      <c r="T86" s="22"/>
      <c r="U86" s="22"/>
      <c r="V86" s="146"/>
      <c r="W86" s="146"/>
      <c r="X86" s="145"/>
      <c r="Y86" s="146" t="str">
        <f>IF(X86="","",DATEDIF(X86,'様式 A-1'!$G$2,"Y"))</f>
        <v/>
      </c>
      <c r="Z86" s="146"/>
      <c r="AA86" s="22"/>
      <c r="AB86" s="147"/>
      <c r="AC86" s="147"/>
      <c r="AD86" s="147"/>
      <c r="AE86" s="147"/>
      <c r="AF86" s="147"/>
      <c r="AG86" s="147"/>
      <c r="AH86" s="147"/>
      <c r="AI86" s="61"/>
      <c r="AJ86" s="61">
        <f t="shared" si="9"/>
        <v>0</v>
      </c>
      <c r="AK86" s="46">
        <f t="shared" si="2"/>
        <v>0</v>
      </c>
      <c r="AL86" s="46">
        <f t="shared" si="8"/>
        <v>0</v>
      </c>
    </row>
    <row r="87" spans="1:38" ht="24" customHeight="1">
      <c r="A87" s="17" t="str">
        <f>IF('様式 A-1'!$AL$1="","",'様式 A-1'!$AL$1)</f>
        <v/>
      </c>
      <c r="B87" s="44"/>
      <c r="C87" s="45" t="str">
        <f t="shared" si="6"/>
        <v/>
      </c>
      <c r="D87" s="45" t="str">
        <f t="shared" si="7"/>
        <v/>
      </c>
      <c r="E87" s="45" t="str">
        <f>IF(J87="","",IF('様式 A-1'!$D$7&lt;&gt;"",'様式 A-1'!$D$7,'様式 A-1'!$D$8))</f>
        <v/>
      </c>
      <c r="F87" s="21" t="str">
        <f>IF(J87="","",'様式 WA-1（集計作業用）'!$C$7)</f>
        <v/>
      </c>
      <c r="G87" s="17" t="str">
        <f>IF(J87="","",MID('様式 A-1'!$AG$7,1,FIND("ブ",'様式 A-1'!$AG$7)-1))</f>
        <v/>
      </c>
      <c r="H87" s="17"/>
      <c r="I87" s="44" t="s">
        <v>256</v>
      </c>
      <c r="J87" s="26"/>
      <c r="K87" s="27"/>
      <c r="L87" s="26"/>
      <c r="M87" s="27"/>
      <c r="N87" s="17" t="s">
        <v>45</v>
      </c>
      <c r="O87" s="208"/>
      <c r="P87" s="162"/>
      <c r="Q87" s="146"/>
      <c r="R87" s="146"/>
      <c r="S87" s="146"/>
      <c r="T87" s="22"/>
      <c r="U87" s="22"/>
      <c r="V87" s="146"/>
      <c r="W87" s="146"/>
      <c r="X87" s="145"/>
      <c r="Y87" s="146" t="str">
        <f>IF(X87="","",DATEDIF(X87,'様式 A-1'!$G$2,"Y"))</f>
        <v/>
      </c>
      <c r="Z87" s="146"/>
      <c r="AA87" s="22"/>
      <c r="AB87" s="147"/>
      <c r="AC87" s="147"/>
      <c r="AD87" s="147"/>
      <c r="AE87" s="147"/>
      <c r="AF87" s="147"/>
      <c r="AG87" s="147"/>
      <c r="AH87" s="147"/>
      <c r="AI87" s="61"/>
      <c r="AJ87" s="61">
        <f t="shared" si="9"/>
        <v>0</v>
      </c>
      <c r="AK87" s="46">
        <f t="shared" si="2"/>
        <v>0</v>
      </c>
      <c r="AL87" s="46">
        <f t="shared" si="8"/>
        <v>0</v>
      </c>
    </row>
    <row r="88" spans="1:38" ht="24" customHeight="1">
      <c r="A88" s="17" t="str">
        <f>IF('様式 A-1'!$AL$1="","",'様式 A-1'!$AL$1)</f>
        <v/>
      </c>
      <c r="B88" s="44"/>
      <c r="C88" s="45" t="str">
        <f t="shared" si="6"/>
        <v/>
      </c>
      <c r="D88" s="45" t="str">
        <f t="shared" si="7"/>
        <v/>
      </c>
      <c r="E88" s="45" t="str">
        <f>IF(J88="","",IF('様式 A-1'!$D$7&lt;&gt;"",'様式 A-1'!$D$7,'様式 A-1'!$D$8))</f>
        <v/>
      </c>
      <c r="F88" s="21" t="str">
        <f>IF(J88="","",'様式 WA-1（集計作業用）'!$C$7)</f>
        <v/>
      </c>
      <c r="G88" s="17" t="str">
        <f>IF(J88="","",MID('様式 A-1'!$AG$7,1,FIND("ブ",'様式 A-1'!$AG$7)-1))</f>
        <v/>
      </c>
      <c r="H88" s="17"/>
      <c r="I88" s="44" t="s">
        <v>257</v>
      </c>
      <c r="J88" s="26"/>
      <c r="K88" s="27"/>
      <c r="L88" s="26"/>
      <c r="M88" s="27"/>
      <c r="N88" s="17" t="s">
        <v>45</v>
      </c>
      <c r="O88" s="208"/>
      <c r="P88" s="162"/>
      <c r="Q88" s="146"/>
      <c r="R88" s="146"/>
      <c r="S88" s="146"/>
      <c r="T88" s="22"/>
      <c r="U88" s="22"/>
      <c r="V88" s="146"/>
      <c r="W88" s="146"/>
      <c r="X88" s="145"/>
      <c r="Y88" s="146" t="str">
        <f>IF(X88="","",DATEDIF(X88,'様式 A-1'!$G$2,"Y"))</f>
        <v/>
      </c>
      <c r="Z88" s="146"/>
      <c r="AA88" s="22"/>
      <c r="AB88" s="147"/>
      <c r="AC88" s="147"/>
      <c r="AD88" s="147"/>
      <c r="AE88" s="147"/>
      <c r="AF88" s="147"/>
      <c r="AG88" s="147"/>
      <c r="AH88" s="147"/>
      <c r="AI88" s="61"/>
      <c r="AJ88" s="61">
        <f t="shared" si="9"/>
        <v>0</v>
      </c>
      <c r="AK88" s="46">
        <f t="shared" si="2"/>
        <v>0</v>
      </c>
      <c r="AL88" s="46">
        <f t="shared" si="8"/>
        <v>0</v>
      </c>
    </row>
    <row r="89" spans="1:38" ht="24" customHeight="1">
      <c r="A89" s="17" t="str">
        <f>IF('様式 A-1'!$AL$1="","",'様式 A-1'!$AL$1)</f>
        <v/>
      </c>
      <c r="B89" s="44"/>
      <c r="C89" s="45" t="str">
        <f t="shared" si="6"/>
        <v/>
      </c>
      <c r="D89" s="45" t="str">
        <f t="shared" si="7"/>
        <v/>
      </c>
      <c r="E89" s="45" t="str">
        <f>IF(J89="","",IF('様式 A-1'!$D$7&lt;&gt;"",'様式 A-1'!$D$7,'様式 A-1'!$D$8))</f>
        <v/>
      </c>
      <c r="F89" s="21" t="str">
        <f>IF(J89="","",'様式 WA-1（集計作業用）'!$C$7)</f>
        <v/>
      </c>
      <c r="G89" s="17" t="str">
        <f>IF(J89="","",MID('様式 A-1'!$AG$7,1,FIND("ブ",'様式 A-1'!$AG$7)-1))</f>
        <v/>
      </c>
      <c r="H89" s="17"/>
      <c r="I89" s="44" t="s">
        <v>258</v>
      </c>
      <c r="J89" s="26"/>
      <c r="K89" s="27"/>
      <c r="L89" s="26"/>
      <c r="M89" s="27"/>
      <c r="N89" s="17" t="s">
        <v>45</v>
      </c>
      <c r="O89" s="208"/>
      <c r="P89" s="162"/>
      <c r="Q89" s="146"/>
      <c r="R89" s="146"/>
      <c r="S89" s="146"/>
      <c r="T89" s="22"/>
      <c r="U89" s="22"/>
      <c r="V89" s="146"/>
      <c r="W89" s="146"/>
      <c r="X89" s="145"/>
      <c r="Y89" s="146" t="str">
        <f>IF(X89="","",DATEDIF(X89,'様式 A-1'!$G$2,"Y"))</f>
        <v/>
      </c>
      <c r="Z89" s="146"/>
      <c r="AA89" s="22"/>
      <c r="AB89" s="147"/>
      <c r="AC89" s="147"/>
      <c r="AD89" s="147"/>
      <c r="AE89" s="147"/>
      <c r="AF89" s="147"/>
      <c r="AG89" s="147"/>
      <c r="AH89" s="147"/>
      <c r="AI89" s="61"/>
      <c r="AJ89" s="61">
        <f t="shared" si="9"/>
        <v>0</v>
      </c>
      <c r="AK89" s="46">
        <f t="shared" si="2"/>
        <v>0</v>
      </c>
      <c r="AL89" s="46">
        <f t="shared" si="8"/>
        <v>0</v>
      </c>
    </row>
    <row r="90" spans="1:38" ht="24" customHeight="1">
      <c r="A90" s="17" t="str">
        <f>IF('様式 A-1'!$AL$1="","",'様式 A-1'!$AL$1)</f>
        <v/>
      </c>
      <c r="B90" s="44"/>
      <c r="C90" s="45" t="str">
        <f t="shared" si="4"/>
        <v/>
      </c>
      <c r="D90" s="45" t="str">
        <f t="shared" si="1"/>
        <v/>
      </c>
      <c r="E90" s="45" t="str">
        <f>IF(J90="","",IF('様式 A-1'!$D$7&lt;&gt;"",'様式 A-1'!$D$7,'様式 A-1'!$D$8))</f>
        <v/>
      </c>
      <c r="F90" s="21" t="str">
        <f>IF(J90="","",'様式 WA-1（集計作業用）'!$C$7)</f>
        <v/>
      </c>
      <c r="G90" s="17" t="str">
        <f>IF(J90="","",MID('様式 A-1'!$AG$7,1,FIND("ブ",'様式 A-1'!$AG$7)-1))</f>
        <v/>
      </c>
      <c r="H90" s="17"/>
      <c r="I90" s="44" t="s">
        <v>577</v>
      </c>
      <c r="J90" s="26"/>
      <c r="K90" s="27"/>
      <c r="L90" s="26"/>
      <c r="M90" s="27"/>
      <c r="N90" s="17" t="s">
        <v>45</v>
      </c>
      <c r="O90" s="208"/>
      <c r="P90" s="162"/>
      <c r="Q90" s="146"/>
      <c r="R90" s="146"/>
      <c r="S90" s="146"/>
      <c r="T90" s="22"/>
      <c r="U90" s="22"/>
      <c r="V90" s="146"/>
      <c r="W90" s="146"/>
      <c r="X90" s="145"/>
      <c r="Y90" s="146" t="str">
        <f>IF(X90="","",DATEDIF(X90,'様式 A-1'!$G$2,"Y"))</f>
        <v/>
      </c>
      <c r="Z90" s="146"/>
      <c r="AA90" s="22"/>
      <c r="AB90" s="147"/>
      <c r="AC90" s="147"/>
      <c r="AD90" s="147"/>
      <c r="AE90" s="147"/>
      <c r="AF90" s="147"/>
      <c r="AG90" s="147"/>
      <c r="AH90" s="147"/>
      <c r="AI90" s="61"/>
      <c r="AJ90" s="61">
        <f t="shared" si="9"/>
        <v>0</v>
      </c>
      <c r="AK90" s="46">
        <f t="shared" si="2"/>
        <v>0</v>
      </c>
      <c r="AL90" s="46">
        <f t="shared" si="3"/>
        <v>0</v>
      </c>
    </row>
    <row r="91" spans="1:38" ht="24" customHeight="1">
      <c r="A91" s="17" t="str">
        <f>IF('様式 A-1'!$AL$1="","",'様式 A-1'!$AL$1)</f>
        <v/>
      </c>
      <c r="B91" s="44"/>
      <c r="C91" s="45" t="str">
        <f t="shared" si="4"/>
        <v/>
      </c>
      <c r="D91" s="45" t="str">
        <f t="shared" si="1"/>
        <v/>
      </c>
      <c r="E91" s="45" t="str">
        <f>IF(J91="","",IF('様式 A-1'!$D$7&lt;&gt;"",'様式 A-1'!$D$7,'様式 A-1'!$D$8))</f>
        <v/>
      </c>
      <c r="F91" s="21" t="str">
        <f>IF(J91="","",'様式 WA-1（集計作業用）'!$C$7)</f>
        <v/>
      </c>
      <c r="G91" s="17" t="str">
        <f>IF(J91="","",MID('様式 A-1'!$AG$7,1,FIND("ブ",'様式 A-1'!$AG$7)-1))</f>
        <v/>
      </c>
      <c r="H91" s="17"/>
      <c r="I91" s="44" t="s">
        <v>578</v>
      </c>
      <c r="J91" s="26"/>
      <c r="K91" s="27"/>
      <c r="L91" s="26"/>
      <c r="M91" s="27"/>
      <c r="N91" s="17" t="s">
        <v>45</v>
      </c>
      <c r="O91" s="208"/>
      <c r="P91" s="162"/>
      <c r="Q91" s="146"/>
      <c r="R91" s="146"/>
      <c r="S91" s="146"/>
      <c r="T91" s="22"/>
      <c r="U91" s="22"/>
      <c r="V91" s="146"/>
      <c r="W91" s="146"/>
      <c r="X91" s="145"/>
      <c r="Y91" s="146" t="str">
        <f>IF(X91="","",DATEDIF(X91,'様式 A-1'!$G$2,"Y"))</f>
        <v/>
      </c>
      <c r="Z91" s="146"/>
      <c r="AA91" s="22"/>
      <c r="AB91" s="147"/>
      <c r="AC91" s="147"/>
      <c r="AD91" s="147"/>
      <c r="AE91" s="147"/>
      <c r="AF91" s="147"/>
      <c r="AG91" s="147"/>
      <c r="AH91" s="147"/>
      <c r="AI91" s="61"/>
      <c r="AJ91" s="61">
        <f t="shared" si="9"/>
        <v>0</v>
      </c>
      <c r="AK91" s="46">
        <f t="shared" si="2"/>
        <v>0</v>
      </c>
      <c r="AL91" s="46">
        <f t="shared" si="3"/>
        <v>0</v>
      </c>
    </row>
    <row r="92" spans="1:38" ht="24" customHeight="1">
      <c r="A92" s="17" t="str">
        <f>IF('様式 A-1'!$AL$1="","",'様式 A-1'!$AL$1)</f>
        <v/>
      </c>
      <c r="B92" s="44"/>
      <c r="C92" s="45" t="str">
        <f t="shared" si="4"/>
        <v/>
      </c>
      <c r="D92" s="45" t="str">
        <f t="shared" si="1"/>
        <v/>
      </c>
      <c r="E92" s="45" t="str">
        <f>IF(J92="","",IF('様式 A-1'!$D$7&lt;&gt;"",'様式 A-1'!$D$7,'様式 A-1'!$D$8))</f>
        <v/>
      </c>
      <c r="F92" s="21" t="str">
        <f>IF(J92="","",'様式 WA-1（集計作業用）'!$C$7)</f>
        <v/>
      </c>
      <c r="G92" s="17" t="str">
        <f>IF(J92="","",MID('様式 A-1'!$AG$7,1,FIND("ブ",'様式 A-1'!$AG$7)-1))</f>
        <v/>
      </c>
      <c r="H92" s="17"/>
      <c r="I92" s="44" t="s">
        <v>579</v>
      </c>
      <c r="J92" s="26"/>
      <c r="K92" s="27"/>
      <c r="L92" s="26"/>
      <c r="M92" s="27"/>
      <c r="N92" s="17" t="s">
        <v>45</v>
      </c>
      <c r="O92" s="208"/>
      <c r="P92" s="162"/>
      <c r="Q92" s="146"/>
      <c r="R92" s="146"/>
      <c r="S92" s="146"/>
      <c r="T92" s="22"/>
      <c r="U92" s="22"/>
      <c r="V92" s="146"/>
      <c r="W92" s="146"/>
      <c r="X92" s="145"/>
      <c r="Y92" s="146" t="str">
        <f>IF(X92="","",DATEDIF(X92,'様式 A-1'!$G$2,"Y"))</f>
        <v/>
      </c>
      <c r="Z92" s="146"/>
      <c r="AA92" s="22"/>
      <c r="AB92" s="147"/>
      <c r="AC92" s="147"/>
      <c r="AD92" s="147"/>
      <c r="AE92" s="147"/>
      <c r="AF92" s="147"/>
      <c r="AG92" s="147"/>
      <c r="AH92" s="147"/>
      <c r="AI92" s="61"/>
      <c r="AJ92" s="61">
        <f t="shared" si="9"/>
        <v>0</v>
      </c>
      <c r="AK92" s="46">
        <f t="shared" si="2"/>
        <v>0</v>
      </c>
      <c r="AL92" s="46">
        <f t="shared" si="3"/>
        <v>0</v>
      </c>
    </row>
    <row r="93" spans="1:38" ht="24" customHeight="1">
      <c r="A93" s="17" t="str">
        <f>IF('様式 A-1'!$AL$1="","",'様式 A-1'!$AL$1)</f>
        <v/>
      </c>
      <c r="B93" s="44"/>
      <c r="C93" s="45" t="str">
        <f t="shared" si="4"/>
        <v/>
      </c>
      <c r="D93" s="45" t="str">
        <f t="shared" si="1"/>
        <v/>
      </c>
      <c r="E93" s="45" t="str">
        <f>IF(J93="","",IF('様式 A-1'!$D$7&lt;&gt;"",'様式 A-1'!$D$7,'様式 A-1'!$D$8))</f>
        <v/>
      </c>
      <c r="F93" s="21" t="str">
        <f>IF(J93="","",'様式 WA-1（集計作業用）'!$C$7)</f>
        <v/>
      </c>
      <c r="G93" s="17" t="str">
        <f>IF(J93="","",MID('様式 A-1'!$AG$7,1,FIND("ブ",'様式 A-1'!$AG$7)-1))</f>
        <v/>
      </c>
      <c r="H93" s="17"/>
      <c r="I93" s="44" t="s">
        <v>580</v>
      </c>
      <c r="J93" s="26"/>
      <c r="K93" s="27"/>
      <c r="L93" s="26"/>
      <c r="M93" s="27"/>
      <c r="N93" s="17" t="s">
        <v>45</v>
      </c>
      <c r="O93" s="208"/>
      <c r="P93" s="162"/>
      <c r="Q93" s="146"/>
      <c r="R93" s="146"/>
      <c r="S93" s="146"/>
      <c r="T93" s="22"/>
      <c r="U93" s="22"/>
      <c r="V93" s="146"/>
      <c r="W93" s="146"/>
      <c r="X93" s="145"/>
      <c r="Y93" s="146" t="str">
        <f>IF(X93="","",DATEDIF(X93,'様式 A-1'!$G$2,"Y"))</f>
        <v/>
      </c>
      <c r="Z93" s="146"/>
      <c r="AA93" s="22"/>
      <c r="AB93" s="147"/>
      <c r="AC93" s="147"/>
      <c r="AD93" s="147"/>
      <c r="AE93" s="147"/>
      <c r="AF93" s="147"/>
      <c r="AG93" s="147"/>
      <c r="AH93" s="147"/>
      <c r="AI93" s="61"/>
      <c r="AJ93" s="61">
        <f t="shared" si="9"/>
        <v>0</v>
      </c>
      <c r="AK93" s="46">
        <f t="shared" si="2"/>
        <v>0</v>
      </c>
      <c r="AL93" s="46">
        <f t="shared" si="3"/>
        <v>0</v>
      </c>
    </row>
    <row r="94" spans="1:38" ht="24" customHeight="1">
      <c r="A94" s="17" t="str">
        <f>IF('様式 A-1'!$AL$1="","",'様式 A-1'!$AL$1)</f>
        <v/>
      </c>
      <c r="B94" s="44"/>
      <c r="C94" s="45" t="str">
        <f t="shared" si="4"/>
        <v/>
      </c>
      <c r="D94" s="45" t="str">
        <f t="shared" si="1"/>
        <v/>
      </c>
      <c r="E94" s="45" t="str">
        <f>IF(J94="","",IF('様式 A-1'!$D$7&lt;&gt;"",'様式 A-1'!$D$7,'様式 A-1'!$D$8))</f>
        <v/>
      </c>
      <c r="F94" s="21" t="str">
        <f>IF(J94="","",'様式 WA-1（集計作業用）'!$C$7)</f>
        <v/>
      </c>
      <c r="G94" s="17" t="str">
        <f>IF(J94="","",MID('様式 A-1'!$AG$7,1,FIND("ブ",'様式 A-1'!$AG$7)-1))</f>
        <v/>
      </c>
      <c r="H94" s="17"/>
      <c r="I94" s="44" t="s">
        <v>581</v>
      </c>
      <c r="J94" s="26"/>
      <c r="K94" s="27"/>
      <c r="L94" s="26"/>
      <c r="M94" s="27"/>
      <c r="N94" s="17" t="s">
        <v>45</v>
      </c>
      <c r="O94" s="208"/>
      <c r="P94" s="162"/>
      <c r="Q94" s="146"/>
      <c r="R94" s="146"/>
      <c r="S94" s="146"/>
      <c r="T94" s="22"/>
      <c r="U94" s="22"/>
      <c r="V94" s="146"/>
      <c r="W94" s="146"/>
      <c r="X94" s="145"/>
      <c r="Y94" s="146" t="str">
        <f>IF(X94="","",DATEDIF(X94,'様式 A-1'!$G$2,"Y"))</f>
        <v/>
      </c>
      <c r="Z94" s="146"/>
      <c r="AA94" s="22"/>
      <c r="AB94" s="147"/>
      <c r="AC94" s="147"/>
      <c r="AD94" s="147"/>
      <c r="AE94" s="147"/>
      <c r="AF94" s="147"/>
      <c r="AG94" s="147"/>
      <c r="AH94" s="147"/>
      <c r="AI94" s="61"/>
      <c r="AJ94" s="61">
        <f t="shared" si="9"/>
        <v>0</v>
      </c>
      <c r="AK94" s="46">
        <f t="shared" si="2"/>
        <v>0</v>
      </c>
      <c r="AL94" s="46">
        <f t="shared" si="3"/>
        <v>0</v>
      </c>
    </row>
    <row r="95" spans="1:38" ht="24" customHeight="1">
      <c r="A95" s="17" t="str">
        <f>IF('様式 A-1'!$AL$1="","",'様式 A-1'!$AL$1)</f>
        <v/>
      </c>
      <c r="B95" s="44"/>
      <c r="C95" s="45" t="str">
        <f t="shared" si="4"/>
        <v/>
      </c>
      <c r="D95" s="45" t="str">
        <f t="shared" si="1"/>
        <v/>
      </c>
      <c r="E95" s="45" t="str">
        <f>IF(J95="","",IF('様式 A-1'!$D$7&lt;&gt;"",'様式 A-1'!$D$7,'様式 A-1'!$D$8))</f>
        <v/>
      </c>
      <c r="F95" s="21" t="str">
        <f>IF(J95="","",'様式 WA-1（集計作業用）'!$C$7)</f>
        <v/>
      </c>
      <c r="G95" s="17" t="str">
        <f>IF(J95="","",MID('様式 A-1'!$AG$7,1,FIND("ブ",'様式 A-1'!$AG$7)-1))</f>
        <v/>
      </c>
      <c r="H95" s="17"/>
      <c r="I95" s="44" t="s">
        <v>582</v>
      </c>
      <c r="J95" s="26"/>
      <c r="K95" s="27"/>
      <c r="L95" s="26"/>
      <c r="M95" s="27"/>
      <c r="N95" s="17" t="s">
        <v>45</v>
      </c>
      <c r="O95" s="208"/>
      <c r="P95" s="162"/>
      <c r="Q95" s="146"/>
      <c r="R95" s="146"/>
      <c r="S95" s="146"/>
      <c r="T95" s="22"/>
      <c r="U95" s="22"/>
      <c r="V95" s="146"/>
      <c r="W95" s="146"/>
      <c r="X95" s="145"/>
      <c r="Y95" s="146" t="str">
        <f>IF(X95="","",DATEDIF(X95,'様式 A-1'!$G$2,"Y"))</f>
        <v/>
      </c>
      <c r="Z95" s="146"/>
      <c r="AA95" s="22"/>
      <c r="AB95" s="147"/>
      <c r="AC95" s="147"/>
      <c r="AD95" s="147"/>
      <c r="AE95" s="147"/>
      <c r="AF95" s="147"/>
      <c r="AG95" s="147"/>
      <c r="AH95" s="147"/>
      <c r="AI95" s="61"/>
      <c r="AJ95" s="61">
        <f t="shared" si="9"/>
        <v>0</v>
      </c>
      <c r="AK95" s="46">
        <f t="shared" si="2"/>
        <v>0</v>
      </c>
      <c r="AL95" s="46">
        <f t="shared" si="3"/>
        <v>0</v>
      </c>
    </row>
    <row r="96" spans="1:38" ht="24" customHeight="1">
      <c r="A96" s="17" t="str">
        <f>IF('様式 A-1'!$AL$1="","",'様式 A-1'!$AL$1)</f>
        <v/>
      </c>
      <c r="B96" s="44"/>
      <c r="C96" s="45" t="str">
        <f t="shared" si="4"/>
        <v/>
      </c>
      <c r="D96" s="45" t="str">
        <f t="shared" si="1"/>
        <v/>
      </c>
      <c r="E96" s="45" t="str">
        <f>IF(J96="","",IF('様式 A-1'!$D$7&lt;&gt;"",'様式 A-1'!$D$7,'様式 A-1'!$D$8))</f>
        <v/>
      </c>
      <c r="F96" s="21" t="str">
        <f>IF(J96="","",'様式 WA-1（集計作業用）'!$C$7)</f>
        <v/>
      </c>
      <c r="G96" s="17" t="str">
        <f>IF(J96="","",MID('様式 A-1'!$AG$7,1,FIND("ブ",'様式 A-1'!$AG$7)-1))</f>
        <v/>
      </c>
      <c r="H96" s="17"/>
      <c r="I96" s="44" t="s">
        <v>583</v>
      </c>
      <c r="J96" s="26"/>
      <c r="K96" s="27"/>
      <c r="L96" s="26"/>
      <c r="M96" s="27"/>
      <c r="N96" s="17" t="s">
        <v>45</v>
      </c>
      <c r="O96" s="208"/>
      <c r="P96" s="162"/>
      <c r="Q96" s="146"/>
      <c r="R96" s="146"/>
      <c r="S96" s="146"/>
      <c r="T96" s="22"/>
      <c r="U96" s="22"/>
      <c r="V96" s="146"/>
      <c r="W96" s="146"/>
      <c r="X96" s="145"/>
      <c r="Y96" s="146" t="str">
        <f>IF(X96="","",DATEDIF(X96,'様式 A-1'!$G$2,"Y"))</f>
        <v/>
      </c>
      <c r="Z96" s="146"/>
      <c r="AA96" s="22"/>
      <c r="AB96" s="147"/>
      <c r="AC96" s="147"/>
      <c r="AD96" s="147"/>
      <c r="AE96" s="147"/>
      <c r="AF96" s="147"/>
      <c r="AG96" s="147"/>
      <c r="AH96" s="147"/>
      <c r="AI96" s="61"/>
      <c r="AJ96" s="61">
        <f t="shared" si="9"/>
        <v>0</v>
      </c>
      <c r="AK96" s="46">
        <f t="shared" si="2"/>
        <v>0</v>
      </c>
      <c r="AL96" s="46">
        <f t="shared" si="3"/>
        <v>0</v>
      </c>
    </row>
    <row r="97" spans="1:38" ht="24" customHeight="1">
      <c r="A97" s="17" t="str">
        <f>IF('様式 A-1'!$AL$1="","",'様式 A-1'!$AL$1)</f>
        <v/>
      </c>
      <c r="B97" s="44"/>
      <c r="C97" s="45" t="str">
        <f t="shared" si="4"/>
        <v/>
      </c>
      <c r="D97" s="45" t="str">
        <f t="shared" si="1"/>
        <v/>
      </c>
      <c r="E97" s="45" t="str">
        <f>IF(J97="","",IF('様式 A-1'!$D$7&lt;&gt;"",'様式 A-1'!$D$7,'様式 A-1'!$D$8))</f>
        <v/>
      </c>
      <c r="F97" s="21" t="str">
        <f>IF(J97="","",'様式 WA-1（集計作業用）'!$C$7)</f>
        <v/>
      </c>
      <c r="G97" s="17" t="str">
        <f>IF(J97="","",MID('様式 A-1'!$AG$7,1,FIND("ブ",'様式 A-1'!$AG$7)-1))</f>
        <v/>
      </c>
      <c r="H97" s="17"/>
      <c r="I97" s="44" t="s">
        <v>584</v>
      </c>
      <c r="J97" s="26"/>
      <c r="K97" s="27"/>
      <c r="L97" s="26"/>
      <c r="M97" s="27"/>
      <c r="N97" s="17" t="s">
        <v>45</v>
      </c>
      <c r="O97" s="208"/>
      <c r="P97" s="162"/>
      <c r="Q97" s="146"/>
      <c r="R97" s="146"/>
      <c r="S97" s="146"/>
      <c r="T97" s="22"/>
      <c r="U97" s="22"/>
      <c r="V97" s="146"/>
      <c r="W97" s="146"/>
      <c r="X97" s="145"/>
      <c r="Y97" s="146" t="str">
        <f>IF(X97="","",DATEDIF(X97,'様式 A-1'!$G$2,"Y"))</f>
        <v/>
      </c>
      <c r="Z97" s="146"/>
      <c r="AA97" s="22"/>
      <c r="AB97" s="147"/>
      <c r="AC97" s="147"/>
      <c r="AD97" s="147"/>
      <c r="AE97" s="147"/>
      <c r="AF97" s="147"/>
      <c r="AG97" s="147"/>
      <c r="AH97" s="147"/>
      <c r="AI97" s="61"/>
      <c r="AJ97" s="61">
        <f t="shared" si="9"/>
        <v>0</v>
      </c>
      <c r="AK97" s="46">
        <f t="shared" si="2"/>
        <v>0</v>
      </c>
      <c r="AL97" s="46">
        <f t="shared" si="3"/>
        <v>0</v>
      </c>
    </row>
    <row r="98" spans="1:38" ht="24" customHeight="1">
      <c r="A98" s="17" t="str">
        <f>IF('様式 A-1'!$AL$1="","",'様式 A-1'!$AL$1)</f>
        <v/>
      </c>
      <c r="B98" s="44"/>
      <c r="C98" s="45" t="str">
        <f t="shared" si="4"/>
        <v/>
      </c>
      <c r="D98" s="45" t="str">
        <f t="shared" si="1"/>
        <v/>
      </c>
      <c r="E98" s="45" t="str">
        <f>IF(J98="","",IF('様式 A-1'!$D$7&lt;&gt;"",'様式 A-1'!$D$7,'様式 A-1'!$D$8))</f>
        <v/>
      </c>
      <c r="F98" s="21" t="str">
        <f>IF(J98="","",'様式 WA-1（集計作業用）'!$C$7)</f>
        <v/>
      </c>
      <c r="G98" s="17" t="str">
        <f>IF(J98="","",MID('様式 A-1'!$AG$7,1,FIND("ブ",'様式 A-1'!$AG$7)-1))</f>
        <v/>
      </c>
      <c r="H98" s="17"/>
      <c r="I98" s="44" t="s">
        <v>585</v>
      </c>
      <c r="J98" s="26"/>
      <c r="K98" s="27"/>
      <c r="L98" s="26"/>
      <c r="M98" s="27"/>
      <c r="N98" s="17" t="s">
        <v>45</v>
      </c>
      <c r="O98" s="208"/>
      <c r="P98" s="162"/>
      <c r="Q98" s="146"/>
      <c r="R98" s="146"/>
      <c r="S98" s="146"/>
      <c r="T98" s="22"/>
      <c r="U98" s="22"/>
      <c r="V98" s="146"/>
      <c r="W98" s="146"/>
      <c r="X98" s="145"/>
      <c r="Y98" s="146" t="str">
        <f>IF(X98="","",DATEDIF(X98,'様式 A-1'!$G$2,"Y"))</f>
        <v/>
      </c>
      <c r="Z98" s="146"/>
      <c r="AA98" s="22"/>
      <c r="AB98" s="147"/>
      <c r="AC98" s="147"/>
      <c r="AD98" s="147"/>
      <c r="AE98" s="147"/>
      <c r="AF98" s="147"/>
      <c r="AG98" s="147"/>
      <c r="AH98" s="147"/>
      <c r="AI98" s="61"/>
      <c r="AJ98" s="61">
        <f t="shared" si="9"/>
        <v>0</v>
      </c>
      <c r="AK98" s="46">
        <f t="shared" si="2"/>
        <v>0</v>
      </c>
      <c r="AL98" s="46">
        <f t="shared" si="3"/>
        <v>0</v>
      </c>
    </row>
    <row r="99" spans="1:38" ht="24" customHeight="1">
      <c r="A99" s="17" t="str">
        <f>IF('様式 A-1'!$AL$1="","",'様式 A-1'!$AL$1)</f>
        <v/>
      </c>
      <c r="B99" s="44"/>
      <c r="C99" s="45" t="str">
        <f t="shared" si="4"/>
        <v/>
      </c>
      <c r="D99" s="45" t="str">
        <f t="shared" si="1"/>
        <v/>
      </c>
      <c r="E99" s="45" t="str">
        <f>IF(J99="","",IF('様式 A-1'!$D$7&lt;&gt;"",'様式 A-1'!$D$7,'様式 A-1'!$D$8))</f>
        <v/>
      </c>
      <c r="F99" s="21" t="str">
        <f>IF(J99="","",'様式 WA-1（集計作業用）'!$C$7)</f>
        <v/>
      </c>
      <c r="G99" s="17" t="str">
        <f>IF(J99="","",MID('様式 A-1'!$AG$7,1,FIND("ブ",'様式 A-1'!$AG$7)-1))</f>
        <v/>
      </c>
      <c r="H99" s="17"/>
      <c r="I99" s="44" t="s">
        <v>586</v>
      </c>
      <c r="J99" s="26"/>
      <c r="K99" s="27"/>
      <c r="L99" s="26"/>
      <c r="M99" s="27"/>
      <c r="N99" s="17" t="s">
        <v>45</v>
      </c>
      <c r="O99" s="208"/>
      <c r="P99" s="162"/>
      <c r="Q99" s="146"/>
      <c r="R99" s="146"/>
      <c r="S99" s="146"/>
      <c r="T99" s="22"/>
      <c r="U99" s="22"/>
      <c r="V99" s="146"/>
      <c r="W99" s="146"/>
      <c r="X99" s="145"/>
      <c r="Y99" s="146" t="str">
        <f>IF(X99="","",DATEDIF(X99,'様式 A-1'!$G$2,"Y"))</f>
        <v/>
      </c>
      <c r="Z99" s="146"/>
      <c r="AA99" s="22"/>
      <c r="AB99" s="147"/>
      <c r="AC99" s="147"/>
      <c r="AD99" s="147"/>
      <c r="AE99" s="147"/>
      <c r="AF99" s="147"/>
      <c r="AG99" s="147"/>
      <c r="AH99" s="147"/>
      <c r="AI99" s="61"/>
      <c r="AJ99" s="61">
        <f t="shared" si="9"/>
        <v>0</v>
      </c>
      <c r="AK99" s="46">
        <f t="shared" si="2"/>
        <v>0</v>
      </c>
      <c r="AL99" s="46">
        <f t="shared" si="3"/>
        <v>0</v>
      </c>
    </row>
    <row r="100" spans="1:38" ht="24" customHeight="1">
      <c r="A100" s="17" t="str">
        <f>IF('様式 A-1'!$AL$1="","",'様式 A-1'!$AL$1)</f>
        <v/>
      </c>
      <c r="B100" s="44"/>
      <c r="C100" s="45" t="str">
        <f t="shared" si="4"/>
        <v/>
      </c>
      <c r="D100" s="45" t="str">
        <f t="shared" si="1"/>
        <v/>
      </c>
      <c r="E100" s="45" t="str">
        <f>IF(J100="","",IF('様式 A-1'!$D$7&lt;&gt;"",'様式 A-1'!$D$7,'様式 A-1'!$D$8))</f>
        <v/>
      </c>
      <c r="F100" s="21" t="str">
        <f>IF(J100="","",'様式 WA-1（集計作業用）'!$C$7)</f>
        <v/>
      </c>
      <c r="G100" s="17" t="str">
        <f>IF(J100="","",MID('様式 A-1'!$AG$7,1,FIND("ブ",'様式 A-1'!$AG$7)-1))</f>
        <v/>
      </c>
      <c r="H100" s="17"/>
      <c r="I100" s="44" t="s">
        <v>587</v>
      </c>
      <c r="J100" s="26"/>
      <c r="K100" s="27"/>
      <c r="L100" s="26"/>
      <c r="M100" s="27"/>
      <c r="N100" s="17" t="s">
        <v>45</v>
      </c>
      <c r="O100" s="208"/>
      <c r="P100" s="162"/>
      <c r="Q100" s="146"/>
      <c r="R100" s="146"/>
      <c r="S100" s="146"/>
      <c r="T100" s="22"/>
      <c r="U100" s="22"/>
      <c r="V100" s="146"/>
      <c r="W100" s="146"/>
      <c r="X100" s="145"/>
      <c r="Y100" s="146" t="str">
        <f>IF(X100="","",DATEDIF(X100,'様式 A-1'!$G$2,"Y"))</f>
        <v/>
      </c>
      <c r="Z100" s="146"/>
      <c r="AA100" s="22"/>
      <c r="AB100" s="147"/>
      <c r="AC100" s="147"/>
      <c r="AD100" s="147"/>
      <c r="AE100" s="147"/>
      <c r="AF100" s="147"/>
      <c r="AG100" s="147"/>
      <c r="AH100" s="147"/>
      <c r="AI100" s="61"/>
      <c r="AJ100" s="61">
        <f t="shared" si="9"/>
        <v>0</v>
      </c>
      <c r="AK100" s="46">
        <f t="shared" si="2"/>
        <v>0</v>
      </c>
      <c r="AL100" s="46">
        <f t="shared" si="3"/>
        <v>0</v>
      </c>
    </row>
    <row r="101" spans="1:38" ht="24" customHeight="1">
      <c r="A101" s="17" t="str">
        <f>IF('様式 A-1'!$AL$1="","",'様式 A-1'!$AL$1)</f>
        <v/>
      </c>
      <c r="B101" s="44"/>
      <c r="C101" s="45" t="str">
        <f t="shared" si="4"/>
        <v/>
      </c>
      <c r="D101" s="45" t="str">
        <f t="shared" si="1"/>
        <v/>
      </c>
      <c r="E101" s="45" t="str">
        <f>IF(J101="","",IF('様式 A-1'!$D$7&lt;&gt;"",'様式 A-1'!$D$7,'様式 A-1'!$D$8))</f>
        <v/>
      </c>
      <c r="F101" s="21" t="str">
        <f>IF(J101="","",'様式 WA-1（集計作業用）'!$C$7)</f>
        <v/>
      </c>
      <c r="G101" s="17" t="str">
        <f>IF(J101="","",MID('様式 A-1'!$AG$7,1,FIND("ブ",'様式 A-1'!$AG$7)-1))</f>
        <v/>
      </c>
      <c r="H101" s="17"/>
      <c r="I101" s="44" t="s">
        <v>588</v>
      </c>
      <c r="J101" s="26"/>
      <c r="K101" s="27"/>
      <c r="L101" s="26"/>
      <c r="M101" s="27"/>
      <c r="N101" s="17" t="s">
        <v>45</v>
      </c>
      <c r="O101" s="208"/>
      <c r="P101" s="162"/>
      <c r="Q101" s="146"/>
      <c r="R101" s="146"/>
      <c r="S101" s="146"/>
      <c r="T101" s="22"/>
      <c r="U101" s="22"/>
      <c r="V101" s="146"/>
      <c r="W101" s="146"/>
      <c r="X101" s="145"/>
      <c r="Y101" s="146" t="str">
        <f>IF(X101="","",DATEDIF(X101,'様式 A-1'!$G$2,"Y"))</f>
        <v/>
      </c>
      <c r="Z101" s="146"/>
      <c r="AA101" s="22"/>
      <c r="AB101" s="147"/>
      <c r="AC101" s="147"/>
      <c r="AD101" s="147"/>
      <c r="AE101" s="147"/>
      <c r="AF101" s="147"/>
      <c r="AG101" s="147"/>
      <c r="AH101" s="147"/>
      <c r="AI101" s="61"/>
      <c r="AJ101" s="61">
        <f t="shared" si="9"/>
        <v>0</v>
      </c>
      <c r="AK101" s="46">
        <f t="shared" si="2"/>
        <v>0</v>
      </c>
      <c r="AL101" s="46">
        <f t="shared" si="3"/>
        <v>0</v>
      </c>
    </row>
    <row r="102" spans="1:38" ht="24" customHeight="1">
      <c r="A102" s="17" t="str">
        <f>IF('様式 A-1'!$AL$1="","",'様式 A-1'!$AL$1)</f>
        <v/>
      </c>
      <c r="B102" s="44"/>
      <c r="C102" s="45" t="str">
        <f t="shared" si="4"/>
        <v/>
      </c>
      <c r="D102" s="45" t="str">
        <f t="shared" si="1"/>
        <v/>
      </c>
      <c r="E102" s="45" t="str">
        <f>IF(J102="","",IF('様式 A-1'!$D$7&lt;&gt;"",'様式 A-1'!$D$7,'様式 A-1'!$D$8))</f>
        <v/>
      </c>
      <c r="F102" s="21" t="str">
        <f>IF(J102="","",'様式 WA-1（集計作業用）'!$C$7)</f>
        <v/>
      </c>
      <c r="G102" s="17" t="str">
        <f>IF(J102="","",MID('様式 A-1'!$AG$7,1,FIND("ブ",'様式 A-1'!$AG$7)-1))</f>
        <v/>
      </c>
      <c r="H102" s="17"/>
      <c r="I102" s="44" t="s">
        <v>589</v>
      </c>
      <c r="J102" s="26"/>
      <c r="K102" s="27"/>
      <c r="L102" s="26"/>
      <c r="M102" s="27"/>
      <c r="N102" s="17" t="s">
        <v>45</v>
      </c>
      <c r="O102" s="208"/>
      <c r="P102" s="162"/>
      <c r="Q102" s="146"/>
      <c r="R102" s="146"/>
      <c r="S102" s="146"/>
      <c r="T102" s="22"/>
      <c r="U102" s="22"/>
      <c r="V102" s="146"/>
      <c r="W102" s="146"/>
      <c r="X102" s="145"/>
      <c r="Y102" s="146" t="str">
        <f>IF(X102="","",DATEDIF(X102,'様式 A-1'!$G$2,"Y"))</f>
        <v/>
      </c>
      <c r="Z102" s="146"/>
      <c r="AA102" s="22"/>
      <c r="AB102" s="147"/>
      <c r="AC102" s="147"/>
      <c r="AD102" s="147"/>
      <c r="AE102" s="147"/>
      <c r="AF102" s="147"/>
      <c r="AG102" s="147"/>
      <c r="AH102" s="147"/>
      <c r="AI102" s="61"/>
      <c r="AJ102" s="61">
        <f t="shared" si="9"/>
        <v>0</v>
      </c>
      <c r="AK102" s="46">
        <f t="shared" si="2"/>
        <v>0</v>
      </c>
      <c r="AL102" s="46">
        <f t="shared" si="3"/>
        <v>0</v>
      </c>
    </row>
    <row r="103" spans="1:38" ht="24" customHeight="1">
      <c r="A103" s="17" t="str">
        <f>IF('様式 A-1'!$AL$1="","",'様式 A-1'!$AL$1)</f>
        <v/>
      </c>
      <c r="B103" s="44"/>
      <c r="C103" s="45" t="str">
        <f t="shared" si="4"/>
        <v/>
      </c>
      <c r="D103" s="45" t="str">
        <f t="shared" si="1"/>
        <v/>
      </c>
      <c r="E103" s="45" t="str">
        <f>IF(J103="","",IF('様式 A-1'!$D$7&lt;&gt;"",'様式 A-1'!$D$7,'様式 A-1'!$D$8))</f>
        <v/>
      </c>
      <c r="F103" s="21" t="str">
        <f>IF(J103="","",'様式 WA-1（集計作業用）'!$C$7)</f>
        <v/>
      </c>
      <c r="G103" s="17" t="str">
        <f>IF(J103="","",MID('様式 A-1'!$AG$7,1,FIND("ブ",'様式 A-1'!$AG$7)-1))</f>
        <v/>
      </c>
      <c r="H103" s="17"/>
      <c r="I103" s="44" t="s">
        <v>590</v>
      </c>
      <c r="J103" s="26"/>
      <c r="K103" s="27"/>
      <c r="L103" s="26"/>
      <c r="M103" s="27"/>
      <c r="N103" s="17" t="s">
        <v>45</v>
      </c>
      <c r="O103" s="208"/>
      <c r="P103" s="162"/>
      <c r="Q103" s="146"/>
      <c r="R103" s="146"/>
      <c r="S103" s="146"/>
      <c r="T103" s="22"/>
      <c r="U103" s="22"/>
      <c r="V103" s="146"/>
      <c r="W103" s="146"/>
      <c r="X103" s="145"/>
      <c r="Y103" s="146" t="str">
        <f>IF(X103="","",DATEDIF(X103,'様式 A-1'!$G$2,"Y"))</f>
        <v/>
      </c>
      <c r="Z103" s="146"/>
      <c r="AA103" s="22"/>
      <c r="AB103" s="147"/>
      <c r="AC103" s="147"/>
      <c r="AD103" s="147"/>
      <c r="AE103" s="147"/>
      <c r="AF103" s="147"/>
      <c r="AG103" s="147"/>
      <c r="AH103" s="147"/>
      <c r="AI103" s="61"/>
      <c r="AJ103" s="61">
        <f t="shared" si="9"/>
        <v>0</v>
      </c>
      <c r="AK103" s="46">
        <f t="shared" si="2"/>
        <v>0</v>
      </c>
      <c r="AL103" s="46">
        <f t="shared" si="3"/>
        <v>0</v>
      </c>
    </row>
    <row r="104" spans="1:38" ht="24" customHeight="1">
      <c r="A104" s="17" t="str">
        <f>IF('様式 A-1'!$AL$1="","",'様式 A-1'!$AL$1)</f>
        <v/>
      </c>
      <c r="B104" s="44"/>
      <c r="C104" s="45" t="str">
        <f t="shared" si="4"/>
        <v/>
      </c>
      <c r="D104" s="45" t="str">
        <f t="shared" si="1"/>
        <v/>
      </c>
      <c r="E104" s="45" t="str">
        <f>IF(J104="","",IF('様式 A-1'!$D$7&lt;&gt;"",'様式 A-1'!$D$7,'様式 A-1'!$D$8))</f>
        <v/>
      </c>
      <c r="F104" s="21" t="str">
        <f>IF(J104="","",'様式 WA-1（集計作業用）'!$C$7)</f>
        <v/>
      </c>
      <c r="G104" s="17" t="str">
        <f>IF(J104="","",MID('様式 A-1'!$AG$7,1,FIND("ブ",'様式 A-1'!$AG$7)-1))</f>
        <v/>
      </c>
      <c r="H104" s="17"/>
      <c r="I104" s="44" t="s">
        <v>591</v>
      </c>
      <c r="J104" s="26"/>
      <c r="K104" s="27"/>
      <c r="L104" s="26"/>
      <c r="M104" s="27"/>
      <c r="N104" s="17" t="s">
        <v>45</v>
      </c>
      <c r="O104" s="208"/>
      <c r="P104" s="162"/>
      <c r="Q104" s="146"/>
      <c r="R104" s="146"/>
      <c r="S104" s="146"/>
      <c r="T104" s="22"/>
      <c r="U104" s="22"/>
      <c r="V104" s="146"/>
      <c r="W104" s="146"/>
      <c r="X104" s="145"/>
      <c r="Y104" s="146" t="str">
        <f>IF(X104="","",DATEDIF(X104,'様式 A-1'!$G$2,"Y"))</f>
        <v/>
      </c>
      <c r="Z104" s="146"/>
      <c r="AA104" s="22"/>
      <c r="AB104" s="147"/>
      <c r="AC104" s="147"/>
      <c r="AD104" s="147"/>
      <c r="AE104" s="147"/>
      <c r="AF104" s="147"/>
      <c r="AG104" s="147"/>
      <c r="AH104" s="147"/>
      <c r="AI104" s="61"/>
      <c r="AJ104" s="61">
        <f t="shared" ref="AJ104:AJ129" si="10">COUNT(AB104:AH104)</f>
        <v>0</v>
      </c>
      <c r="AK104" s="46">
        <f t="shared" si="2"/>
        <v>0</v>
      </c>
      <c r="AL104" s="46">
        <f t="shared" si="3"/>
        <v>0</v>
      </c>
    </row>
    <row r="105" spans="1:38" ht="24" customHeight="1">
      <c r="A105" s="17" t="str">
        <f>IF('様式 A-1'!$AL$1="","",'様式 A-1'!$AL$1)</f>
        <v/>
      </c>
      <c r="B105" s="44"/>
      <c r="C105" s="45" t="str">
        <f t="shared" si="4"/>
        <v/>
      </c>
      <c r="D105" s="45" t="str">
        <f t="shared" si="1"/>
        <v/>
      </c>
      <c r="E105" s="45" t="str">
        <f>IF(J105="","",IF('様式 A-1'!$D$7&lt;&gt;"",'様式 A-1'!$D$7,'様式 A-1'!$D$8))</f>
        <v/>
      </c>
      <c r="F105" s="21" t="str">
        <f>IF(J105="","",'様式 WA-1（集計作業用）'!$C$7)</f>
        <v/>
      </c>
      <c r="G105" s="17" t="str">
        <f>IF(J105="","",MID('様式 A-1'!$AG$7,1,FIND("ブ",'様式 A-1'!$AG$7)-1))</f>
        <v/>
      </c>
      <c r="H105" s="17"/>
      <c r="I105" s="44" t="s">
        <v>592</v>
      </c>
      <c r="J105" s="26"/>
      <c r="K105" s="27"/>
      <c r="L105" s="26"/>
      <c r="M105" s="27"/>
      <c r="N105" s="17" t="s">
        <v>45</v>
      </c>
      <c r="O105" s="208"/>
      <c r="P105" s="162"/>
      <c r="Q105" s="146"/>
      <c r="R105" s="146"/>
      <c r="S105" s="146"/>
      <c r="T105" s="22"/>
      <c r="U105" s="22"/>
      <c r="V105" s="146"/>
      <c r="W105" s="146"/>
      <c r="X105" s="145"/>
      <c r="Y105" s="146" t="str">
        <f>IF(X105="","",DATEDIF(X105,'様式 A-1'!$G$2,"Y"))</f>
        <v/>
      </c>
      <c r="Z105" s="146"/>
      <c r="AA105" s="22"/>
      <c r="AB105" s="147"/>
      <c r="AC105" s="147"/>
      <c r="AD105" s="147"/>
      <c r="AE105" s="147"/>
      <c r="AF105" s="147"/>
      <c r="AG105" s="147"/>
      <c r="AH105" s="147"/>
      <c r="AI105" s="61"/>
      <c r="AJ105" s="61">
        <f t="shared" si="10"/>
        <v>0</v>
      </c>
      <c r="AK105" s="46">
        <f t="shared" si="2"/>
        <v>0</v>
      </c>
      <c r="AL105" s="46">
        <f t="shared" si="3"/>
        <v>0</v>
      </c>
    </row>
    <row r="106" spans="1:38" ht="24" customHeight="1">
      <c r="A106" s="17" t="str">
        <f>IF('様式 A-1'!$AL$1="","",'様式 A-1'!$AL$1)</f>
        <v/>
      </c>
      <c r="B106" s="44"/>
      <c r="C106" s="45" t="str">
        <f t="shared" si="4"/>
        <v/>
      </c>
      <c r="D106" s="45" t="str">
        <f t="shared" si="1"/>
        <v/>
      </c>
      <c r="E106" s="45" t="str">
        <f>IF(J106="","",IF('様式 A-1'!$D$7&lt;&gt;"",'様式 A-1'!$D$7,'様式 A-1'!$D$8))</f>
        <v/>
      </c>
      <c r="F106" s="21" t="str">
        <f>IF(J106="","",'様式 WA-1（集計作業用）'!$C$7)</f>
        <v/>
      </c>
      <c r="G106" s="17" t="str">
        <f>IF(J106="","",MID('様式 A-1'!$AG$7,1,FIND("ブ",'様式 A-1'!$AG$7)-1))</f>
        <v/>
      </c>
      <c r="H106" s="17"/>
      <c r="I106" s="44" t="s">
        <v>593</v>
      </c>
      <c r="J106" s="26"/>
      <c r="K106" s="27"/>
      <c r="L106" s="26"/>
      <c r="M106" s="27"/>
      <c r="N106" s="17" t="s">
        <v>45</v>
      </c>
      <c r="O106" s="208"/>
      <c r="P106" s="162"/>
      <c r="Q106" s="146"/>
      <c r="R106" s="146"/>
      <c r="S106" s="146"/>
      <c r="T106" s="22"/>
      <c r="U106" s="22"/>
      <c r="V106" s="146"/>
      <c r="W106" s="146"/>
      <c r="X106" s="145"/>
      <c r="Y106" s="146" t="str">
        <f>IF(X106="","",DATEDIF(X106,'様式 A-1'!$G$2,"Y"))</f>
        <v/>
      </c>
      <c r="Z106" s="146"/>
      <c r="AA106" s="22"/>
      <c r="AB106" s="147"/>
      <c r="AC106" s="147"/>
      <c r="AD106" s="147"/>
      <c r="AE106" s="147"/>
      <c r="AF106" s="147"/>
      <c r="AG106" s="147"/>
      <c r="AH106" s="147"/>
      <c r="AI106" s="61"/>
      <c r="AJ106" s="61">
        <f t="shared" si="10"/>
        <v>0</v>
      </c>
      <c r="AK106" s="46">
        <f t="shared" si="2"/>
        <v>0</v>
      </c>
      <c r="AL106" s="46">
        <f t="shared" si="3"/>
        <v>0</v>
      </c>
    </row>
    <row r="107" spans="1:38" ht="24" customHeight="1">
      <c r="A107" s="17" t="str">
        <f>IF('様式 A-1'!$AL$1="","",'様式 A-1'!$AL$1)</f>
        <v/>
      </c>
      <c r="B107" s="44"/>
      <c r="C107" s="45" t="str">
        <f t="shared" si="4"/>
        <v/>
      </c>
      <c r="D107" s="45" t="str">
        <f t="shared" si="1"/>
        <v/>
      </c>
      <c r="E107" s="45" t="str">
        <f>IF(J107="","",IF('様式 A-1'!$D$7&lt;&gt;"",'様式 A-1'!$D$7,'様式 A-1'!$D$8))</f>
        <v/>
      </c>
      <c r="F107" s="21" t="str">
        <f>IF(J107="","",'様式 WA-1（集計作業用）'!$C$7)</f>
        <v/>
      </c>
      <c r="G107" s="17" t="str">
        <f>IF(J107="","",MID('様式 A-1'!$AG$7,1,FIND("ブ",'様式 A-1'!$AG$7)-1))</f>
        <v/>
      </c>
      <c r="H107" s="17"/>
      <c r="I107" s="44" t="s">
        <v>594</v>
      </c>
      <c r="J107" s="26"/>
      <c r="K107" s="27"/>
      <c r="L107" s="26"/>
      <c r="M107" s="27"/>
      <c r="N107" s="17" t="s">
        <v>45</v>
      </c>
      <c r="O107" s="208"/>
      <c r="P107" s="162"/>
      <c r="Q107" s="146"/>
      <c r="R107" s="146"/>
      <c r="S107" s="146"/>
      <c r="T107" s="22"/>
      <c r="U107" s="22"/>
      <c r="V107" s="146"/>
      <c r="W107" s="146"/>
      <c r="X107" s="145"/>
      <c r="Y107" s="146" t="str">
        <f>IF(X107="","",DATEDIF(X107,'様式 A-1'!$G$2,"Y"))</f>
        <v/>
      </c>
      <c r="Z107" s="146"/>
      <c r="AA107" s="22"/>
      <c r="AB107" s="147"/>
      <c r="AC107" s="147"/>
      <c r="AD107" s="147"/>
      <c r="AE107" s="147"/>
      <c r="AF107" s="147"/>
      <c r="AG107" s="147"/>
      <c r="AH107" s="147"/>
      <c r="AI107" s="61"/>
      <c r="AJ107" s="61">
        <f t="shared" si="10"/>
        <v>0</v>
      </c>
      <c r="AK107" s="46">
        <f t="shared" si="2"/>
        <v>0</v>
      </c>
      <c r="AL107" s="46">
        <f t="shared" si="3"/>
        <v>0</v>
      </c>
    </row>
    <row r="108" spans="1:38" ht="24" customHeight="1">
      <c r="A108" s="17" t="str">
        <f>IF('様式 A-1'!$AL$1="","",'様式 A-1'!$AL$1)</f>
        <v/>
      </c>
      <c r="B108" s="44"/>
      <c r="C108" s="45" t="str">
        <f t="shared" si="4"/>
        <v/>
      </c>
      <c r="D108" s="45" t="str">
        <f t="shared" si="1"/>
        <v/>
      </c>
      <c r="E108" s="45" t="str">
        <f>IF(J108="","",IF('様式 A-1'!$D$7&lt;&gt;"",'様式 A-1'!$D$7,'様式 A-1'!$D$8))</f>
        <v/>
      </c>
      <c r="F108" s="21" t="str">
        <f>IF(J108="","",'様式 WA-1（集計作業用）'!$C$7)</f>
        <v/>
      </c>
      <c r="G108" s="17" t="str">
        <f>IF(J108="","",MID('様式 A-1'!$AG$7,1,FIND("ブ",'様式 A-1'!$AG$7)-1))</f>
        <v/>
      </c>
      <c r="H108" s="17"/>
      <c r="I108" s="44" t="s">
        <v>595</v>
      </c>
      <c r="J108" s="26"/>
      <c r="K108" s="27"/>
      <c r="L108" s="26"/>
      <c r="M108" s="27"/>
      <c r="N108" s="17" t="s">
        <v>45</v>
      </c>
      <c r="O108" s="208"/>
      <c r="P108" s="162"/>
      <c r="Q108" s="146"/>
      <c r="R108" s="146"/>
      <c r="S108" s="146"/>
      <c r="T108" s="22"/>
      <c r="U108" s="22"/>
      <c r="V108" s="146"/>
      <c r="W108" s="146"/>
      <c r="X108" s="145"/>
      <c r="Y108" s="146" t="str">
        <f>IF(X108="","",DATEDIF(X108,'様式 A-1'!$G$2,"Y"))</f>
        <v/>
      </c>
      <c r="Z108" s="146"/>
      <c r="AA108" s="22"/>
      <c r="AB108" s="147"/>
      <c r="AC108" s="147"/>
      <c r="AD108" s="147"/>
      <c r="AE108" s="147"/>
      <c r="AF108" s="147"/>
      <c r="AG108" s="147"/>
      <c r="AH108" s="147"/>
      <c r="AI108" s="61"/>
      <c r="AJ108" s="61">
        <f t="shared" si="10"/>
        <v>0</v>
      </c>
      <c r="AK108" s="46">
        <f t="shared" si="2"/>
        <v>0</v>
      </c>
      <c r="AL108" s="46">
        <f t="shared" si="3"/>
        <v>0</v>
      </c>
    </row>
    <row r="109" spans="1:38" ht="24" customHeight="1">
      <c r="A109" s="17" t="str">
        <f>IF('様式 A-1'!$AL$1="","",'様式 A-1'!$AL$1)</f>
        <v/>
      </c>
      <c r="B109" s="44"/>
      <c r="C109" s="45" t="str">
        <f t="shared" si="4"/>
        <v/>
      </c>
      <c r="D109" s="45" t="str">
        <f t="shared" si="1"/>
        <v/>
      </c>
      <c r="E109" s="45" t="str">
        <f>IF(J109="","",IF('様式 A-1'!$D$7&lt;&gt;"",'様式 A-1'!$D$7,'様式 A-1'!$D$8))</f>
        <v/>
      </c>
      <c r="F109" s="21" t="str">
        <f>IF(J109="","",'様式 WA-1（集計作業用）'!$C$7)</f>
        <v/>
      </c>
      <c r="G109" s="17" t="str">
        <f>IF(J109="","",MID('様式 A-1'!$AG$7,1,FIND("ブ",'様式 A-1'!$AG$7)-1))</f>
        <v/>
      </c>
      <c r="H109" s="17"/>
      <c r="I109" s="44" t="s">
        <v>596</v>
      </c>
      <c r="J109" s="26"/>
      <c r="K109" s="27"/>
      <c r="L109" s="26"/>
      <c r="M109" s="27"/>
      <c r="N109" s="17" t="s">
        <v>45</v>
      </c>
      <c r="O109" s="208"/>
      <c r="P109" s="162"/>
      <c r="Q109" s="146"/>
      <c r="R109" s="146"/>
      <c r="S109" s="146"/>
      <c r="T109" s="22"/>
      <c r="U109" s="22"/>
      <c r="V109" s="146"/>
      <c r="W109" s="146"/>
      <c r="X109" s="145"/>
      <c r="Y109" s="146" t="str">
        <f>IF(X109="","",DATEDIF(X109,'様式 A-1'!$G$2,"Y"))</f>
        <v/>
      </c>
      <c r="Z109" s="146"/>
      <c r="AA109" s="22"/>
      <c r="AB109" s="147"/>
      <c r="AC109" s="147"/>
      <c r="AD109" s="147"/>
      <c r="AE109" s="147"/>
      <c r="AF109" s="147"/>
      <c r="AG109" s="147"/>
      <c r="AH109" s="147"/>
      <c r="AI109" s="61"/>
      <c r="AJ109" s="61">
        <f t="shared" si="10"/>
        <v>0</v>
      </c>
      <c r="AK109" s="46">
        <f t="shared" si="2"/>
        <v>0</v>
      </c>
      <c r="AL109" s="46">
        <f t="shared" si="3"/>
        <v>0</v>
      </c>
    </row>
    <row r="110" spans="1:38" ht="24" customHeight="1">
      <c r="A110" s="17" t="str">
        <f>IF('様式 A-1'!$AL$1="","",'様式 A-1'!$AL$1)</f>
        <v/>
      </c>
      <c r="B110" s="44"/>
      <c r="C110" s="45" t="str">
        <f t="shared" si="4"/>
        <v/>
      </c>
      <c r="D110" s="45" t="str">
        <f t="shared" si="1"/>
        <v/>
      </c>
      <c r="E110" s="45" t="str">
        <f>IF(J110="","",IF('様式 A-1'!$D$7&lt;&gt;"",'様式 A-1'!$D$7,'様式 A-1'!$D$8))</f>
        <v/>
      </c>
      <c r="F110" s="21" t="str">
        <f>IF(J110="","",'様式 WA-1（集計作業用）'!$C$7)</f>
        <v/>
      </c>
      <c r="G110" s="17" t="str">
        <f>IF(J110="","",MID('様式 A-1'!$AG$7,1,FIND("ブ",'様式 A-1'!$AG$7)-1))</f>
        <v/>
      </c>
      <c r="H110" s="17"/>
      <c r="I110" s="44" t="s">
        <v>597</v>
      </c>
      <c r="J110" s="26"/>
      <c r="K110" s="27"/>
      <c r="L110" s="26"/>
      <c r="M110" s="27"/>
      <c r="N110" s="17" t="s">
        <v>45</v>
      </c>
      <c r="O110" s="208"/>
      <c r="P110" s="162"/>
      <c r="Q110" s="146"/>
      <c r="R110" s="146"/>
      <c r="S110" s="146"/>
      <c r="T110" s="22"/>
      <c r="U110" s="22"/>
      <c r="V110" s="146"/>
      <c r="W110" s="146"/>
      <c r="X110" s="145"/>
      <c r="Y110" s="146" t="str">
        <f>IF(X110="","",DATEDIF(X110,'様式 A-1'!$G$2,"Y"))</f>
        <v/>
      </c>
      <c r="Z110" s="146"/>
      <c r="AA110" s="22"/>
      <c r="AB110" s="147"/>
      <c r="AC110" s="147"/>
      <c r="AD110" s="147"/>
      <c r="AE110" s="147"/>
      <c r="AF110" s="147"/>
      <c r="AG110" s="147"/>
      <c r="AH110" s="147"/>
      <c r="AI110" s="61"/>
      <c r="AJ110" s="61">
        <f t="shared" si="10"/>
        <v>0</v>
      </c>
      <c r="AK110" s="46">
        <f t="shared" si="2"/>
        <v>0</v>
      </c>
      <c r="AL110" s="46">
        <f t="shared" si="3"/>
        <v>0</v>
      </c>
    </row>
    <row r="111" spans="1:38" ht="24" customHeight="1">
      <c r="A111" s="17" t="str">
        <f>IF('様式 A-1'!$AL$1="","",'様式 A-1'!$AL$1)</f>
        <v/>
      </c>
      <c r="B111" s="44"/>
      <c r="C111" s="45" t="str">
        <f t="shared" si="4"/>
        <v/>
      </c>
      <c r="D111" s="45" t="str">
        <f t="shared" si="1"/>
        <v/>
      </c>
      <c r="E111" s="45" t="str">
        <f>IF(J111="","",IF('様式 A-1'!$D$7&lt;&gt;"",'様式 A-1'!$D$7,'様式 A-1'!$D$8))</f>
        <v/>
      </c>
      <c r="F111" s="21" t="str">
        <f>IF(J111="","",'様式 WA-1（集計作業用）'!$C$7)</f>
        <v/>
      </c>
      <c r="G111" s="17" t="str">
        <f>IF(J111="","",MID('様式 A-1'!$AG$7,1,FIND("ブ",'様式 A-1'!$AG$7)-1))</f>
        <v/>
      </c>
      <c r="H111" s="17"/>
      <c r="I111" s="44" t="s">
        <v>598</v>
      </c>
      <c r="J111" s="26"/>
      <c r="K111" s="27"/>
      <c r="L111" s="26"/>
      <c r="M111" s="27"/>
      <c r="N111" s="17" t="s">
        <v>45</v>
      </c>
      <c r="O111" s="208"/>
      <c r="P111" s="162"/>
      <c r="Q111" s="146"/>
      <c r="R111" s="146"/>
      <c r="S111" s="146"/>
      <c r="T111" s="22"/>
      <c r="U111" s="22"/>
      <c r="V111" s="146"/>
      <c r="W111" s="146"/>
      <c r="X111" s="145"/>
      <c r="Y111" s="146" t="str">
        <f>IF(X111="","",DATEDIF(X111,'様式 A-1'!$G$2,"Y"))</f>
        <v/>
      </c>
      <c r="Z111" s="146"/>
      <c r="AA111" s="22"/>
      <c r="AB111" s="147"/>
      <c r="AC111" s="147"/>
      <c r="AD111" s="147"/>
      <c r="AE111" s="147"/>
      <c r="AF111" s="147"/>
      <c r="AG111" s="147"/>
      <c r="AH111" s="147"/>
      <c r="AI111" s="61"/>
      <c r="AJ111" s="61">
        <f t="shared" si="10"/>
        <v>0</v>
      </c>
      <c r="AK111" s="46">
        <f t="shared" si="2"/>
        <v>0</v>
      </c>
      <c r="AL111" s="46">
        <f t="shared" si="3"/>
        <v>0</v>
      </c>
    </row>
    <row r="112" spans="1:38" ht="24" customHeight="1">
      <c r="A112" s="17" t="str">
        <f>IF('様式 A-1'!$AL$1="","",'様式 A-1'!$AL$1)</f>
        <v/>
      </c>
      <c r="B112" s="44"/>
      <c r="C112" s="45" t="str">
        <f t="shared" si="4"/>
        <v/>
      </c>
      <c r="D112" s="45" t="str">
        <f t="shared" si="1"/>
        <v/>
      </c>
      <c r="E112" s="45" t="str">
        <f>IF(J112="","",IF('様式 A-1'!$D$7&lt;&gt;"",'様式 A-1'!$D$7,'様式 A-1'!$D$8))</f>
        <v/>
      </c>
      <c r="F112" s="21" t="str">
        <f>IF(J112="","",'様式 WA-1（集計作業用）'!$C$7)</f>
        <v/>
      </c>
      <c r="G112" s="17" t="str">
        <f>IF(J112="","",MID('様式 A-1'!$AG$7,1,FIND("ブ",'様式 A-1'!$AG$7)-1))</f>
        <v/>
      </c>
      <c r="H112" s="17"/>
      <c r="I112" s="44" t="s">
        <v>599</v>
      </c>
      <c r="J112" s="26"/>
      <c r="K112" s="27"/>
      <c r="L112" s="26"/>
      <c r="M112" s="27"/>
      <c r="N112" s="17" t="s">
        <v>45</v>
      </c>
      <c r="O112" s="208"/>
      <c r="P112" s="162"/>
      <c r="Q112" s="146"/>
      <c r="R112" s="146"/>
      <c r="S112" s="146"/>
      <c r="T112" s="22"/>
      <c r="U112" s="22"/>
      <c r="V112" s="146"/>
      <c r="W112" s="146"/>
      <c r="X112" s="145"/>
      <c r="Y112" s="146" t="str">
        <f>IF(X112="","",DATEDIF(X112,'様式 A-1'!$G$2,"Y"))</f>
        <v/>
      </c>
      <c r="Z112" s="146"/>
      <c r="AA112" s="22"/>
      <c r="AB112" s="147"/>
      <c r="AC112" s="147"/>
      <c r="AD112" s="147"/>
      <c r="AE112" s="147"/>
      <c r="AF112" s="147"/>
      <c r="AG112" s="147"/>
      <c r="AH112" s="147"/>
      <c r="AI112" s="61"/>
      <c r="AJ112" s="61">
        <f t="shared" si="10"/>
        <v>0</v>
      </c>
      <c r="AK112" s="46">
        <f t="shared" si="2"/>
        <v>0</v>
      </c>
      <c r="AL112" s="46">
        <f t="shared" si="3"/>
        <v>0</v>
      </c>
    </row>
    <row r="113" spans="1:38" ht="24" customHeight="1">
      <c r="A113" s="17" t="str">
        <f>IF('様式 A-1'!$AL$1="","",'様式 A-1'!$AL$1)</f>
        <v/>
      </c>
      <c r="B113" s="44"/>
      <c r="C113" s="45" t="str">
        <f t="shared" si="4"/>
        <v/>
      </c>
      <c r="D113" s="45" t="str">
        <f t="shared" ref="D113:D129" si="11">IF(J113="","",ASC(TRIM(L113&amp;" "&amp;M113)))</f>
        <v/>
      </c>
      <c r="E113" s="45" t="str">
        <f>IF(J113="","",IF('様式 A-1'!$D$7&lt;&gt;"",'様式 A-1'!$D$7,'様式 A-1'!$D$8))</f>
        <v/>
      </c>
      <c r="F113" s="21" t="str">
        <f>IF(J113="","",'様式 WA-1（集計作業用）'!$C$7)</f>
        <v/>
      </c>
      <c r="G113" s="17" t="str">
        <f>IF(J113="","",MID('様式 A-1'!$AG$7,1,FIND("ブ",'様式 A-1'!$AG$7)-1))</f>
        <v/>
      </c>
      <c r="H113" s="17"/>
      <c r="I113" s="44" t="s">
        <v>600</v>
      </c>
      <c r="J113" s="26"/>
      <c r="K113" s="27"/>
      <c r="L113" s="26"/>
      <c r="M113" s="27"/>
      <c r="N113" s="17" t="s">
        <v>45</v>
      </c>
      <c r="O113" s="208"/>
      <c r="P113" s="162"/>
      <c r="Q113" s="146"/>
      <c r="R113" s="146"/>
      <c r="S113" s="146"/>
      <c r="T113" s="22"/>
      <c r="U113" s="22"/>
      <c r="V113" s="146"/>
      <c r="W113" s="146"/>
      <c r="X113" s="145"/>
      <c r="Y113" s="146" t="str">
        <f>IF(X113="","",DATEDIF(X113,'様式 A-1'!$G$2,"Y"))</f>
        <v/>
      </c>
      <c r="Z113" s="146"/>
      <c r="AA113" s="22"/>
      <c r="AB113" s="147"/>
      <c r="AC113" s="147"/>
      <c r="AD113" s="147"/>
      <c r="AE113" s="147"/>
      <c r="AF113" s="147"/>
      <c r="AG113" s="147"/>
      <c r="AH113" s="147"/>
      <c r="AI113" s="61"/>
      <c r="AJ113" s="61">
        <f t="shared" si="10"/>
        <v>0</v>
      </c>
      <c r="AK113" s="46">
        <f t="shared" ref="AK113:AK129" si="12">IF(AJ113&lt;=$AQ$154,AJ113,$AQ$154)</f>
        <v>0</v>
      </c>
      <c r="AL113" s="46">
        <f t="shared" ref="AL113:AL129" si="13">IF(AJ113&lt;=$AQ$154,0,AJ113-$AQ$154)</f>
        <v>0</v>
      </c>
    </row>
    <row r="114" spans="1:38" ht="24" customHeight="1">
      <c r="A114" s="17" t="str">
        <f>IF('様式 A-1'!$AL$1="","",'様式 A-1'!$AL$1)</f>
        <v/>
      </c>
      <c r="B114" s="44"/>
      <c r="C114" s="45" t="str">
        <f t="shared" ref="C114:C129" si="14">IF(J114="","",TRIM(J114&amp;"　"&amp;K114))</f>
        <v/>
      </c>
      <c r="D114" s="45" t="str">
        <f t="shared" si="11"/>
        <v/>
      </c>
      <c r="E114" s="45" t="str">
        <f>IF(J114="","",IF('様式 A-1'!$D$7&lt;&gt;"",'様式 A-1'!$D$7,'様式 A-1'!$D$8))</f>
        <v/>
      </c>
      <c r="F114" s="21" t="str">
        <f>IF(J114="","",'様式 WA-1（集計作業用）'!$C$7)</f>
        <v/>
      </c>
      <c r="G114" s="17" t="str">
        <f>IF(J114="","",MID('様式 A-1'!$AG$7,1,FIND("ブ",'様式 A-1'!$AG$7)-1))</f>
        <v/>
      </c>
      <c r="H114" s="17"/>
      <c r="I114" s="44" t="s">
        <v>601</v>
      </c>
      <c r="J114" s="26"/>
      <c r="K114" s="27"/>
      <c r="L114" s="26"/>
      <c r="M114" s="27"/>
      <c r="N114" s="17" t="s">
        <v>45</v>
      </c>
      <c r="O114" s="208"/>
      <c r="P114" s="162"/>
      <c r="Q114" s="146"/>
      <c r="R114" s="146"/>
      <c r="S114" s="146"/>
      <c r="T114" s="22"/>
      <c r="U114" s="22"/>
      <c r="V114" s="146"/>
      <c r="W114" s="146"/>
      <c r="X114" s="145"/>
      <c r="Y114" s="146" t="str">
        <f>IF(X114="","",DATEDIF(X114,'様式 A-1'!$G$2,"Y"))</f>
        <v/>
      </c>
      <c r="Z114" s="146"/>
      <c r="AA114" s="22"/>
      <c r="AB114" s="147"/>
      <c r="AC114" s="147"/>
      <c r="AD114" s="147"/>
      <c r="AE114" s="147"/>
      <c r="AF114" s="147"/>
      <c r="AG114" s="147"/>
      <c r="AH114" s="147"/>
      <c r="AI114" s="61"/>
      <c r="AJ114" s="61">
        <f t="shared" si="10"/>
        <v>0</v>
      </c>
      <c r="AK114" s="46">
        <f t="shared" si="12"/>
        <v>0</v>
      </c>
      <c r="AL114" s="46">
        <f t="shared" si="13"/>
        <v>0</v>
      </c>
    </row>
    <row r="115" spans="1:38" ht="24" customHeight="1">
      <c r="A115" s="17" t="str">
        <f>IF('様式 A-1'!$AL$1="","",'様式 A-1'!$AL$1)</f>
        <v/>
      </c>
      <c r="B115" s="44"/>
      <c r="C115" s="45" t="str">
        <f t="shared" si="14"/>
        <v/>
      </c>
      <c r="D115" s="45" t="str">
        <f t="shared" si="11"/>
        <v/>
      </c>
      <c r="E115" s="45" t="str">
        <f>IF(J115="","",IF('様式 A-1'!$D$7&lt;&gt;"",'様式 A-1'!$D$7,'様式 A-1'!$D$8))</f>
        <v/>
      </c>
      <c r="F115" s="21" t="str">
        <f>IF(J115="","",'様式 WA-1（集計作業用）'!$C$7)</f>
        <v/>
      </c>
      <c r="G115" s="17" t="str">
        <f>IF(J115="","",MID('様式 A-1'!$AG$7,1,FIND("ブ",'様式 A-1'!$AG$7)-1))</f>
        <v/>
      </c>
      <c r="H115" s="17"/>
      <c r="I115" s="44" t="s">
        <v>602</v>
      </c>
      <c r="J115" s="26"/>
      <c r="K115" s="27"/>
      <c r="L115" s="26"/>
      <c r="M115" s="27"/>
      <c r="N115" s="17" t="s">
        <v>45</v>
      </c>
      <c r="O115" s="208"/>
      <c r="P115" s="162"/>
      <c r="Q115" s="146"/>
      <c r="R115" s="146"/>
      <c r="S115" s="146"/>
      <c r="T115" s="22"/>
      <c r="U115" s="22"/>
      <c r="V115" s="146"/>
      <c r="W115" s="146"/>
      <c r="X115" s="145"/>
      <c r="Y115" s="146" t="str">
        <f>IF(X115="","",DATEDIF(X115,'様式 A-1'!$G$2,"Y"))</f>
        <v/>
      </c>
      <c r="Z115" s="146"/>
      <c r="AA115" s="22"/>
      <c r="AB115" s="147"/>
      <c r="AC115" s="147"/>
      <c r="AD115" s="147"/>
      <c r="AE115" s="147"/>
      <c r="AF115" s="147"/>
      <c r="AG115" s="147"/>
      <c r="AH115" s="147"/>
      <c r="AI115" s="61"/>
      <c r="AJ115" s="61">
        <f t="shared" si="10"/>
        <v>0</v>
      </c>
      <c r="AK115" s="46">
        <f t="shared" si="12"/>
        <v>0</v>
      </c>
      <c r="AL115" s="46">
        <f t="shared" si="13"/>
        <v>0</v>
      </c>
    </row>
    <row r="116" spans="1:38" ht="24" customHeight="1">
      <c r="A116" s="17" t="str">
        <f>IF('様式 A-1'!$AL$1="","",'様式 A-1'!$AL$1)</f>
        <v/>
      </c>
      <c r="B116" s="44"/>
      <c r="C116" s="45" t="str">
        <f t="shared" si="14"/>
        <v/>
      </c>
      <c r="D116" s="45" t="str">
        <f t="shared" si="11"/>
        <v/>
      </c>
      <c r="E116" s="45" t="str">
        <f>IF(J116="","",IF('様式 A-1'!$D$7&lt;&gt;"",'様式 A-1'!$D$7,'様式 A-1'!$D$8))</f>
        <v/>
      </c>
      <c r="F116" s="21" t="str">
        <f>IF(J116="","",'様式 WA-1（集計作業用）'!$C$7)</f>
        <v/>
      </c>
      <c r="G116" s="17" t="str">
        <f>IF(J116="","",MID('様式 A-1'!$AG$7,1,FIND("ブ",'様式 A-1'!$AG$7)-1))</f>
        <v/>
      </c>
      <c r="H116" s="17"/>
      <c r="I116" s="44" t="s">
        <v>603</v>
      </c>
      <c r="J116" s="26"/>
      <c r="K116" s="27"/>
      <c r="L116" s="26"/>
      <c r="M116" s="27"/>
      <c r="N116" s="17" t="s">
        <v>45</v>
      </c>
      <c r="O116" s="208"/>
      <c r="P116" s="162"/>
      <c r="Q116" s="146"/>
      <c r="R116" s="146"/>
      <c r="S116" s="146"/>
      <c r="T116" s="22"/>
      <c r="U116" s="22"/>
      <c r="V116" s="146"/>
      <c r="W116" s="146"/>
      <c r="X116" s="145"/>
      <c r="Y116" s="146" t="str">
        <f>IF(X116="","",DATEDIF(X116,'様式 A-1'!$G$2,"Y"))</f>
        <v/>
      </c>
      <c r="Z116" s="146"/>
      <c r="AA116" s="22"/>
      <c r="AB116" s="147"/>
      <c r="AC116" s="147"/>
      <c r="AD116" s="147"/>
      <c r="AE116" s="147"/>
      <c r="AF116" s="147"/>
      <c r="AG116" s="147"/>
      <c r="AH116" s="147"/>
      <c r="AI116" s="61"/>
      <c r="AJ116" s="61">
        <f t="shared" si="10"/>
        <v>0</v>
      </c>
      <c r="AK116" s="46">
        <f t="shared" si="12"/>
        <v>0</v>
      </c>
      <c r="AL116" s="46">
        <f t="shared" si="13"/>
        <v>0</v>
      </c>
    </row>
    <row r="117" spans="1:38" ht="24" customHeight="1">
      <c r="A117" s="17" t="str">
        <f>IF('様式 A-1'!$AL$1="","",'様式 A-1'!$AL$1)</f>
        <v/>
      </c>
      <c r="B117" s="44"/>
      <c r="C117" s="45" t="str">
        <f t="shared" si="14"/>
        <v/>
      </c>
      <c r="D117" s="45" t="str">
        <f t="shared" si="11"/>
        <v/>
      </c>
      <c r="E117" s="45" t="str">
        <f>IF(J117="","",IF('様式 A-1'!$D$7&lt;&gt;"",'様式 A-1'!$D$7,'様式 A-1'!$D$8))</f>
        <v/>
      </c>
      <c r="F117" s="21" t="str">
        <f>IF(J117="","",'様式 WA-1（集計作業用）'!$C$7)</f>
        <v/>
      </c>
      <c r="G117" s="17" t="str">
        <f>IF(J117="","",MID('様式 A-1'!$AG$7,1,FIND("ブ",'様式 A-1'!$AG$7)-1))</f>
        <v/>
      </c>
      <c r="H117" s="17"/>
      <c r="I117" s="44" t="s">
        <v>604</v>
      </c>
      <c r="J117" s="26"/>
      <c r="K117" s="27"/>
      <c r="L117" s="26"/>
      <c r="M117" s="27"/>
      <c r="N117" s="17" t="s">
        <v>45</v>
      </c>
      <c r="O117" s="208"/>
      <c r="P117" s="162"/>
      <c r="Q117" s="146"/>
      <c r="R117" s="146"/>
      <c r="S117" s="146"/>
      <c r="T117" s="22"/>
      <c r="U117" s="22"/>
      <c r="V117" s="146"/>
      <c r="W117" s="146"/>
      <c r="X117" s="145"/>
      <c r="Y117" s="146" t="str">
        <f>IF(X117="","",DATEDIF(X117,'様式 A-1'!$G$2,"Y"))</f>
        <v/>
      </c>
      <c r="Z117" s="146"/>
      <c r="AA117" s="22"/>
      <c r="AB117" s="147"/>
      <c r="AC117" s="147"/>
      <c r="AD117" s="147"/>
      <c r="AE117" s="147"/>
      <c r="AF117" s="147"/>
      <c r="AG117" s="147"/>
      <c r="AH117" s="147"/>
      <c r="AI117" s="61"/>
      <c r="AJ117" s="61">
        <f t="shared" si="10"/>
        <v>0</v>
      </c>
      <c r="AK117" s="46">
        <f t="shared" si="12"/>
        <v>0</v>
      </c>
      <c r="AL117" s="46">
        <f t="shared" si="13"/>
        <v>0</v>
      </c>
    </row>
    <row r="118" spans="1:38" ht="24" customHeight="1">
      <c r="A118" s="17" t="str">
        <f>IF('様式 A-1'!$AL$1="","",'様式 A-1'!$AL$1)</f>
        <v/>
      </c>
      <c r="B118" s="44"/>
      <c r="C118" s="45" t="str">
        <f t="shared" si="14"/>
        <v/>
      </c>
      <c r="D118" s="45" t="str">
        <f t="shared" si="11"/>
        <v/>
      </c>
      <c r="E118" s="45" t="str">
        <f>IF(J118="","",IF('様式 A-1'!$D$7&lt;&gt;"",'様式 A-1'!$D$7,'様式 A-1'!$D$8))</f>
        <v/>
      </c>
      <c r="F118" s="21" t="str">
        <f>IF(J118="","",'様式 WA-1（集計作業用）'!$C$7)</f>
        <v/>
      </c>
      <c r="G118" s="17" t="str">
        <f>IF(J118="","",MID('様式 A-1'!$AG$7,1,FIND("ブ",'様式 A-1'!$AG$7)-1))</f>
        <v/>
      </c>
      <c r="H118" s="17"/>
      <c r="I118" s="44" t="s">
        <v>605</v>
      </c>
      <c r="J118" s="26"/>
      <c r="K118" s="27"/>
      <c r="L118" s="26"/>
      <c r="M118" s="27"/>
      <c r="N118" s="17" t="s">
        <v>45</v>
      </c>
      <c r="O118" s="208"/>
      <c r="P118" s="162"/>
      <c r="Q118" s="146"/>
      <c r="R118" s="146"/>
      <c r="S118" s="146"/>
      <c r="T118" s="22"/>
      <c r="U118" s="22"/>
      <c r="V118" s="146"/>
      <c r="W118" s="146"/>
      <c r="X118" s="145"/>
      <c r="Y118" s="146" t="str">
        <f>IF(X118="","",DATEDIF(X118,'様式 A-1'!$G$2,"Y"))</f>
        <v/>
      </c>
      <c r="Z118" s="146"/>
      <c r="AA118" s="22"/>
      <c r="AB118" s="147"/>
      <c r="AC118" s="147"/>
      <c r="AD118" s="147"/>
      <c r="AE118" s="147"/>
      <c r="AF118" s="147"/>
      <c r="AG118" s="147"/>
      <c r="AH118" s="147"/>
      <c r="AI118" s="61"/>
      <c r="AJ118" s="61">
        <f t="shared" si="10"/>
        <v>0</v>
      </c>
      <c r="AK118" s="46">
        <f t="shared" si="12"/>
        <v>0</v>
      </c>
      <c r="AL118" s="46">
        <f t="shared" si="13"/>
        <v>0</v>
      </c>
    </row>
    <row r="119" spans="1:38" ht="24" customHeight="1">
      <c r="A119" s="17" t="str">
        <f>IF('様式 A-1'!$AL$1="","",'様式 A-1'!$AL$1)</f>
        <v/>
      </c>
      <c r="B119" s="44"/>
      <c r="C119" s="45" t="str">
        <f t="shared" si="14"/>
        <v/>
      </c>
      <c r="D119" s="45" t="str">
        <f t="shared" si="11"/>
        <v/>
      </c>
      <c r="E119" s="45" t="str">
        <f>IF(J119="","",IF('様式 A-1'!$D$7&lt;&gt;"",'様式 A-1'!$D$7,'様式 A-1'!$D$8))</f>
        <v/>
      </c>
      <c r="F119" s="21" t="str">
        <f>IF(J119="","",'様式 WA-1（集計作業用）'!$C$7)</f>
        <v/>
      </c>
      <c r="G119" s="17" t="str">
        <f>IF(J119="","",MID('様式 A-1'!$AG$7,1,FIND("ブ",'様式 A-1'!$AG$7)-1))</f>
        <v/>
      </c>
      <c r="H119" s="17"/>
      <c r="I119" s="44" t="s">
        <v>606</v>
      </c>
      <c r="J119" s="26"/>
      <c r="K119" s="27"/>
      <c r="L119" s="26"/>
      <c r="M119" s="27"/>
      <c r="N119" s="17" t="s">
        <v>45</v>
      </c>
      <c r="O119" s="208"/>
      <c r="P119" s="162"/>
      <c r="Q119" s="146"/>
      <c r="R119" s="146"/>
      <c r="S119" s="146"/>
      <c r="T119" s="22"/>
      <c r="U119" s="22"/>
      <c r="V119" s="146"/>
      <c r="W119" s="146"/>
      <c r="X119" s="145"/>
      <c r="Y119" s="146" t="str">
        <f>IF(X119="","",DATEDIF(X119,'様式 A-1'!$G$2,"Y"))</f>
        <v/>
      </c>
      <c r="Z119" s="146"/>
      <c r="AA119" s="22"/>
      <c r="AB119" s="147"/>
      <c r="AC119" s="147"/>
      <c r="AD119" s="147"/>
      <c r="AE119" s="147"/>
      <c r="AF119" s="147"/>
      <c r="AG119" s="147"/>
      <c r="AH119" s="147"/>
      <c r="AI119" s="61"/>
      <c r="AJ119" s="61">
        <f t="shared" si="10"/>
        <v>0</v>
      </c>
      <c r="AK119" s="46">
        <f t="shared" si="12"/>
        <v>0</v>
      </c>
      <c r="AL119" s="46">
        <f t="shared" si="13"/>
        <v>0</v>
      </c>
    </row>
    <row r="120" spans="1:38" ht="24" customHeight="1">
      <c r="A120" s="17" t="str">
        <f>IF('様式 A-1'!$AL$1="","",'様式 A-1'!$AL$1)</f>
        <v/>
      </c>
      <c r="B120" s="44"/>
      <c r="C120" s="45" t="str">
        <f t="shared" si="14"/>
        <v/>
      </c>
      <c r="D120" s="45" t="str">
        <f t="shared" si="11"/>
        <v/>
      </c>
      <c r="E120" s="45" t="str">
        <f>IF(J120="","",IF('様式 A-1'!$D$7&lt;&gt;"",'様式 A-1'!$D$7,'様式 A-1'!$D$8))</f>
        <v/>
      </c>
      <c r="F120" s="21" t="str">
        <f>IF(J120="","",'様式 WA-1（集計作業用）'!$C$7)</f>
        <v/>
      </c>
      <c r="G120" s="17" t="str">
        <f>IF(J120="","",MID('様式 A-1'!$AG$7,1,FIND("ブ",'様式 A-1'!$AG$7)-1))</f>
        <v/>
      </c>
      <c r="H120" s="17"/>
      <c r="I120" s="44" t="s">
        <v>607</v>
      </c>
      <c r="J120" s="26"/>
      <c r="K120" s="27"/>
      <c r="L120" s="26"/>
      <c r="M120" s="27"/>
      <c r="N120" s="17" t="s">
        <v>45</v>
      </c>
      <c r="O120" s="208"/>
      <c r="P120" s="162"/>
      <c r="Q120" s="146"/>
      <c r="R120" s="146"/>
      <c r="S120" s="146"/>
      <c r="T120" s="22"/>
      <c r="U120" s="22"/>
      <c r="V120" s="146"/>
      <c r="W120" s="146"/>
      <c r="X120" s="145"/>
      <c r="Y120" s="146" t="str">
        <f>IF(X120="","",DATEDIF(X120,'様式 A-1'!$G$2,"Y"))</f>
        <v/>
      </c>
      <c r="Z120" s="146"/>
      <c r="AA120" s="22"/>
      <c r="AB120" s="147"/>
      <c r="AC120" s="147"/>
      <c r="AD120" s="147"/>
      <c r="AE120" s="147"/>
      <c r="AF120" s="147"/>
      <c r="AG120" s="147"/>
      <c r="AH120" s="147"/>
      <c r="AI120" s="61"/>
      <c r="AJ120" s="61">
        <f t="shared" si="10"/>
        <v>0</v>
      </c>
      <c r="AK120" s="46">
        <f t="shared" si="12"/>
        <v>0</v>
      </c>
      <c r="AL120" s="46">
        <f t="shared" si="13"/>
        <v>0</v>
      </c>
    </row>
    <row r="121" spans="1:38" ht="24" customHeight="1">
      <c r="A121" s="17" t="str">
        <f>IF('様式 A-1'!$AL$1="","",'様式 A-1'!$AL$1)</f>
        <v/>
      </c>
      <c r="B121" s="44"/>
      <c r="C121" s="45" t="str">
        <f t="shared" si="14"/>
        <v/>
      </c>
      <c r="D121" s="45" t="str">
        <f t="shared" si="11"/>
        <v/>
      </c>
      <c r="E121" s="45" t="str">
        <f>IF(J121="","",IF('様式 A-1'!$D$7&lt;&gt;"",'様式 A-1'!$D$7,'様式 A-1'!$D$8))</f>
        <v/>
      </c>
      <c r="F121" s="21" t="str">
        <f>IF(J121="","",'様式 WA-1（集計作業用）'!$C$7)</f>
        <v/>
      </c>
      <c r="G121" s="17" t="str">
        <f>IF(J121="","",MID('様式 A-1'!$AG$7,1,FIND("ブ",'様式 A-1'!$AG$7)-1))</f>
        <v/>
      </c>
      <c r="H121" s="17"/>
      <c r="I121" s="44" t="s">
        <v>608</v>
      </c>
      <c r="J121" s="26"/>
      <c r="K121" s="27"/>
      <c r="L121" s="26"/>
      <c r="M121" s="27"/>
      <c r="N121" s="17" t="s">
        <v>45</v>
      </c>
      <c r="O121" s="208"/>
      <c r="P121" s="162"/>
      <c r="Q121" s="146"/>
      <c r="R121" s="146"/>
      <c r="S121" s="146"/>
      <c r="T121" s="22"/>
      <c r="U121" s="22"/>
      <c r="V121" s="146"/>
      <c r="W121" s="146"/>
      <c r="X121" s="145"/>
      <c r="Y121" s="146" t="str">
        <f>IF(X121="","",DATEDIF(X121,'様式 A-1'!$G$2,"Y"))</f>
        <v/>
      </c>
      <c r="Z121" s="146"/>
      <c r="AA121" s="22"/>
      <c r="AB121" s="147"/>
      <c r="AC121" s="147"/>
      <c r="AD121" s="147"/>
      <c r="AE121" s="147"/>
      <c r="AF121" s="147"/>
      <c r="AG121" s="147"/>
      <c r="AH121" s="147"/>
      <c r="AI121" s="61"/>
      <c r="AJ121" s="61">
        <f t="shared" si="10"/>
        <v>0</v>
      </c>
      <c r="AK121" s="46">
        <f t="shared" si="12"/>
        <v>0</v>
      </c>
      <c r="AL121" s="46">
        <f t="shared" si="13"/>
        <v>0</v>
      </c>
    </row>
    <row r="122" spans="1:38" ht="24" customHeight="1">
      <c r="A122" s="17" t="str">
        <f>IF('様式 A-1'!$AL$1="","",'様式 A-1'!$AL$1)</f>
        <v/>
      </c>
      <c r="B122" s="44"/>
      <c r="C122" s="45" t="str">
        <f t="shared" si="14"/>
        <v/>
      </c>
      <c r="D122" s="45" t="str">
        <f t="shared" si="11"/>
        <v/>
      </c>
      <c r="E122" s="45" t="str">
        <f>IF(J122="","",IF('様式 A-1'!$D$7&lt;&gt;"",'様式 A-1'!$D$7,'様式 A-1'!$D$8))</f>
        <v/>
      </c>
      <c r="F122" s="21" t="str">
        <f>IF(J122="","",'様式 WA-1（集計作業用）'!$C$7)</f>
        <v/>
      </c>
      <c r="G122" s="17" t="str">
        <f>IF(J122="","",MID('様式 A-1'!$AG$7,1,FIND("ブ",'様式 A-1'!$AG$7)-1))</f>
        <v/>
      </c>
      <c r="H122" s="17"/>
      <c r="I122" s="44" t="s">
        <v>609</v>
      </c>
      <c r="J122" s="26"/>
      <c r="K122" s="27"/>
      <c r="L122" s="26"/>
      <c r="M122" s="27"/>
      <c r="N122" s="17" t="s">
        <v>45</v>
      </c>
      <c r="O122" s="208"/>
      <c r="P122" s="162"/>
      <c r="Q122" s="146"/>
      <c r="R122" s="146"/>
      <c r="S122" s="146"/>
      <c r="T122" s="22"/>
      <c r="U122" s="22"/>
      <c r="V122" s="146"/>
      <c r="W122" s="146"/>
      <c r="X122" s="145"/>
      <c r="Y122" s="146" t="str">
        <f>IF(X122="","",DATEDIF(X122,'様式 A-1'!$G$2,"Y"))</f>
        <v/>
      </c>
      <c r="Z122" s="146"/>
      <c r="AA122" s="22"/>
      <c r="AB122" s="147"/>
      <c r="AC122" s="147"/>
      <c r="AD122" s="147"/>
      <c r="AE122" s="147"/>
      <c r="AF122" s="147"/>
      <c r="AG122" s="147"/>
      <c r="AH122" s="147"/>
      <c r="AI122" s="61"/>
      <c r="AJ122" s="61">
        <f t="shared" si="10"/>
        <v>0</v>
      </c>
      <c r="AK122" s="46">
        <f t="shared" si="12"/>
        <v>0</v>
      </c>
      <c r="AL122" s="46">
        <f t="shared" si="13"/>
        <v>0</v>
      </c>
    </row>
    <row r="123" spans="1:38" ht="24" customHeight="1">
      <c r="A123" s="17" t="str">
        <f>IF('様式 A-1'!$AL$1="","",'様式 A-1'!$AL$1)</f>
        <v/>
      </c>
      <c r="B123" s="44"/>
      <c r="C123" s="45" t="str">
        <f t="shared" si="14"/>
        <v/>
      </c>
      <c r="D123" s="45" t="str">
        <f t="shared" si="11"/>
        <v/>
      </c>
      <c r="E123" s="45" t="str">
        <f>IF(J123="","",IF('様式 A-1'!$D$7&lt;&gt;"",'様式 A-1'!$D$7,'様式 A-1'!$D$8))</f>
        <v/>
      </c>
      <c r="F123" s="21" t="str">
        <f>IF(J123="","",'様式 WA-1（集計作業用）'!$C$7)</f>
        <v/>
      </c>
      <c r="G123" s="17" t="str">
        <f>IF(J123="","",MID('様式 A-1'!$AG$7,1,FIND("ブ",'様式 A-1'!$AG$7)-1))</f>
        <v/>
      </c>
      <c r="H123" s="17"/>
      <c r="I123" s="44" t="s">
        <v>610</v>
      </c>
      <c r="J123" s="26"/>
      <c r="K123" s="27"/>
      <c r="L123" s="26"/>
      <c r="M123" s="27"/>
      <c r="N123" s="17" t="s">
        <v>45</v>
      </c>
      <c r="O123" s="208"/>
      <c r="P123" s="162"/>
      <c r="Q123" s="146"/>
      <c r="R123" s="146"/>
      <c r="S123" s="146"/>
      <c r="T123" s="22"/>
      <c r="U123" s="22"/>
      <c r="V123" s="146"/>
      <c r="W123" s="146"/>
      <c r="X123" s="145"/>
      <c r="Y123" s="146" t="str">
        <f>IF(X123="","",DATEDIF(X123,'様式 A-1'!$G$2,"Y"))</f>
        <v/>
      </c>
      <c r="Z123" s="146"/>
      <c r="AA123" s="22"/>
      <c r="AB123" s="147"/>
      <c r="AC123" s="147"/>
      <c r="AD123" s="147"/>
      <c r="AE123" s="147"/>
      <c r="AF123" s="147"/>
      <c r="AG123" s="147"/>
      <c r="AH123" s="147"/>
      <c r="AI123" s="61"/>
      <c r="AJ123" s="61">
        <f t="shared" si="10"/>
        <v>0</v>
      </c>
      <c r="AK123" s="46">
        <f t="shared" si="12"/>
        <v>0</v>
      </c>
      <c r="AL123" s="46">
        <f t="shared" si="13"/>
        <v>0</v>
      </c>
    </row>
    <row r="124" spans="1:38" ht="24" customHeight="1">
      <c r="A124" s="17" t="str">
        <f>IF('様式 A-1'!$AL$1="","",'様式 A-1'!$AL$1)</f>
        <v/>
      </c>
      <c r="B124" s="44"/>
      <c r="C124" s="45" t="str">
        <f t="shared" si="14"/>
        <v/>
      </c>
      <c r="D124" s="45" t="str">
        <f t="shared" si="11"/>
        <v/>
      </c>
      <c r="E124" s="45" t="str">
        <f>IF(J124="","",IF('様式 A-1'!$D$7&lt;&gt;"",'様式 A-1'!$D$7,'様式 A-1'!$D$8))</f>
        <v/>
      </c>
      <c r="F124" s="21" t="str">
        <f>IF(J124="","",'様式 WA-1（集計作業用）'!$C$7)</f>
        <v/>
      </c>
      <c r="G124" s="17" t="str">
        <f>IF(J124="","",MID('様式 A-1'!$AG$7,1,FIND("ブ",'様式 A-1'!$AG$7)-1))</f>
        <v/>
      </c>
      <c r="H124" s="17"/>
      <c r="I124" s="44" t="s">
        <v>611</v>
      </c>
      <c r="J124" s="26"/>
      <c r="K124" s="27"/>
      <c r="L124" s="26"/>
      <c r="M124" s="27"/>
      <c r="N124" s="17" t="s">
        <v>45</v>
      </c>
      <c r="O124" s="208"/>
      <c r="P124" s="162"/>
      <c r="Q124" s="146"/>
      <c r="R124" s="146"/>
      <c r="S124" s="146"/>
      <c r="T124" s="22"/>
      <c r="U124" s="22"/>
      <c r="V124" s="146"/>
      <c r="W124" s="146"/>
      <c r="X124" s="145"/>
      <c r="Y124" s="146" t="str">
        <f>IF(X124="","",DATEDIF(X124,'様式 A-1'!$G$2,"Y"))</f>
        <v/>
      </c>
      <c r="Z124" s="146"/>
      <c r="AA124" s="22"/>
      <c r="AB124" s="147"/>
      <c r="AC124" s="147"/>
      <c r="AD124" s="147"/>
      <c r="AE124" s="147"/>
      <c r="AF124" s="147"/>
      <c r="AG124" s="147"/>
      <c r="AH124" s="147"/>
      <c r="AI124" s="61"/>
      <c r="AJ124" s="61">
        <f t="shared" si="10"/>
        <v>0</v>
      </c>
      <c r="AK124" s="46">
        <f t="shared" si="12"/>
        <v>0</v>
      </c>
      <c r="AL124" s="46">
        <f t="shared" si="13"/>
        <v>0</v>
      </c>
    </row>
    <row r="125" spans="1:38" ht="24" customHeight="1">
      <c r="A125" s="17" t="str">
        <f>IF('様式 A-1'!$AL$1="","",'様式 A-1'!$AL$1)</f>
        <v/>
      </c>
      <c r="B125" s="44"/>
      <c r="C125" s="45" t="str">
        <f t="shared" si="14"/>
        <v/>
      </c>
      <c r="D125" s="45" t="str">
        <f t="shared" si="11"/>
        <v/>
      </c>
      <c r="E125" s="45" t="str">
        <f>IF(J125="","",IF('様式 A-1'!$D$7&lt;&gt;"",'様式 A-1'!$D$7,'様式 A-1'!$D$8))</f>
        <v/>
      </c>
      <c r="F125" s="21" t="str">
        <f>IF(J125="","",'様式 WA-1（集計作業用）'!$C$7)</f>
        <v/>
      </c>
      <c r="G125" s="17" t="str">
        <f>IF(J125="","",MID('様式 A-1'!$AG$7,1,FIND("ブ",'様式 A-1'!$AG$7)-1))</f>
        <v/>
      </c>
      <c r="H125" s="17"/>
      <c r="I125" s="44" t="s">
        <v>612</v>
      </c>
      <c r="J125" s="26"/>
      <c r="K125" s="27"/>
      <c r="L125" s="26"/>
      <c r="M125" s="27"/>
      <c r="N125" s="17" t="s">
        <v>45</v>
      </c>
      <c r="O125" s="208"/>
      <c r="P125" s="162"/>
      <c r="Q125" s="146"/>
      <c r="R125" s="146"/>
      <c r="S125" s="146"/>
      <c r="T125" s="22"/>
      <c r="U125" s="22"/>
      <c r="V125" s="146"/>
      <c r="W125" s="146"/>
      <c r="X125" s="145"/>
      <c r="Y125" s="146" t="str">
        <f>IF(X125="","",DATEDIF(X125,'様式 A-1'!$G$2,"Y"))</f>
        <v/>
      </c>
      <c r="Z125" s="146"/>
      <c r="AA125" s="22"/>
      <c r="AB125" s="147"/>
      <c r="AC125" s="147"/>
      <c r="AD125" s="147"/>
      <c r="AE125" s="147"/>
      <c r="AF125" s="147"/>
      <c r="AG125" s="147"/>
      <c r="AH125" s="147"/>
      <c r="AI125" s="61"/>
      <c r="AJ125" s="61">
        <f t="shared" si="10"/>
        <v>0</v>
      </c>
      <c r="AK125" s="46">
        <f t="shared" si="12"/>
        <v>0</v>
      </c>
      <c r="AL125" s="46">
        <f t="shared" si="13"/>
        <v>0</v>
      </c>
    </row>
    <row r="126" spans="1:38" ht="24" customHeight="1">
      <c r="A126" s="17" t="str">
        <f>IF('様式 A-1'!$AL$1="","",'様式 A-1'!$AL$1)</f>
        <v/>
      </c>
      <c r="B126" s="44"/>
      <c r="C126" s="45" t="str">
        <f t="shared" si="14"/>
        <v/>
      </c>
      <c r="D126" s="45" t="str">
        <f t="shared" si="11"/>
        <v/>
      </c>
      <c r="E126" s="45" t="str">
        <f>IF(J126="","",IF('様式 A-1'!$D$7&lt;&gt;"",'様式 A-1'!$D$7,'様式 A-1'!$D$8))</f>
        <v/>
      </c>
      <c r="F126" s="21" t="str">
        <f>IF(J126="","",'様式 WA-1（集計作業用）'!$C$7)</f>
        <v/>
      </c>
      <c r="G126" s="17" t="str">
        <f>IF(J126="","",MID('様式 A-1'!$AG$7,1,FIND("ブ",'様式 A-1'!$AG$7)-1))</f>
        <v/>
      </c>
      <c r="H126" s="17"/>
      <c r="I126" s="44" t="s">
        <v>613</v>
      </c>
      <c r="J126" s="26"/>
      <c r="K126" s="27"/>
      <c r="L126" s="26"/>
      <c r="M126" s="27"/>
      <c r="N126" s="17" t="s">
        <v>45</v>
      </c>
      <c r="O126" s="208"/>
      <c r="P126" s="162"/>
      <c r="Q126" s="146"/>
      <c r="R126" s="146"/>
      <c r="S126" s="146"/>
      <c r="T126" s="22"/>
      <c r="U126" s="22"/>
      <c r="V126" s="146"/>
      <c r="W126" s="146"/>
      <c r="X126" s="145"/>
      <c r="Y126" s="146" t="str">
        <f>IF(X126="","",DATEDIF(X126,'様式 A-1'!$G$2,"Y"))</f>
        <v/>
      </c>
      <c r="Z126" s="146"/>
      <c r="AA126" s="22"/>
      <c r="AB126" s="147"/>
      <c r="AC126" s="147"/>
      <c r="AD126" s="147"/>
      <c r="AE126" s="147"/>
      <c r="AF126" s="147"/>
      <c r="AG126" s="147"/>
      <c r="AH126" s="147"/>
      <c r="AI126" s="61"/>
      <c r="AJ126" s="61">
        <f t="shared" si="10"/>
        <v>0</v>
      </c>
      <c r="AK126" s="46">
        <f t="shared" si="12"/>
        <v>0</v>
      </c>
      <c r="AL126" s="46">
        <f t="shared" si="13"/>
        <v>0</v>
      </c>
    </row>
    <row r="127" spans="1:38" ht="24" customHeight="1">
      <c r="A127" s="17" t="str">
        <f>IF('様式 A-1'!$AL$1="","",'様式 A-1'!$AL$1)</f>
        <v/>
      </c>
      <c r="B127" s="44"/>
      <c r="C127" s="45" t="str">
        <f t="shared" si="14"/>
        <v/>
      </c>
      <c r="D127" s="45" t="str">
        <f t="shared" si="11"/>
        <v/>
      </c>
      <c r="E127" s="45" t="str">
        <f>IF(J127="","",IF('様式 A-1'!$D$7&lt;&gt;"",'様式 A-1'!$D$7,'様式 A-1'!$D$8))</f>
        <v/>
      </c>
      <c r="F127" s="21" t="str">
        <f>IF(J127="","",'様式 WA-1（集計作業用）'!$C$7)</f>
        <v/>
      </c>
      <c r="G127" s="17" t="str">
        <f>IF(J127="","",MID('様式 A-1'!$AG$7,1,FIND("ブ",'様式 A-1'!$AG$7)-1))</f>
        <v/>
      </c>
      <c r="H127" s="17"/>
      <c r="I127" s="44" t="s">
        <v>614</v>
      </c>
      <c r="J127" s="26"/>
      <c r="K127" s="27"/>
      <c r="L127" s="26"/>
      <c r="M127" s="27"/>
      <c r="N127" s="17" t="s">
        <v>45</v>
      </c>
      <c r="O127" s="208"/>
      <c r="P127" s="162"/>
      <c r="Q127" s="146"/>
      <c r="R127" s="146"/>
      <c r="S127" s="146"/>
      <c r="T127" s="22"/>
      <c r="U127" s="22"/>
      <c r="V127" s="146"/>
      <c r="W127" s="146"/>
      <c r="X127" s="145"/>
      <c r="Y127" s="146" t="str">
        <f>IF(X127="","",DATEDIF(X127,'様式 A-1'!$G$2,"Y"))</f>
        <v/>
      </c>
      <c r="Z127" s="146"/>
      <c r="AA127" s="22"/>
      <c r="AB127" s="147"/>
      <c r="AC127" s="147"/>
      <c r="AD127" s="147"/>
      <c r="AE127" s="147"/>
      <c r="AF127" s="147"/>
      <c r="AG127" s="147"/>
      <c r="AH127" s="147"/>
      <c r="AI127" s="61"/>
      <c r="AJ127" s="61">
        <f t="shared" si="10"/>
        <v>0</v>
      </c>
      <c r="AK127" s="46">
        <f t="shared" si="12"/>
        <v>0</v>
      </c>
      <c r="AL127" s="46">
        <f t="shared" si="13"/>
        <v>0</v>
      </c>
    </row>
    <row r="128" spans="1:38" ht="24" customHeight="1">
      <c r="A128" s="17" t="str">
        <f>IF('様式 A-1'!$AL$1="","",'様式 A-1'!$AL$1)</f>
        <v/>
      </c>
      <c r="B128" s="44"/>
      <c r="C128" s="45" t="str">
        <f t="shared" si="14"/>
        <v/>
      </c>
      <c r="D128" s="45" t="str">
        <f t="shared" si="11"/>
        <v/>
      </c>
      <c r="E128" s="45" t="str">
        <f>IF(J128="","",IF('様式 A-1'!$D$7&lt;&gt;"",'様式 A-1'!$D$7,'様式 A-1'!$D$8))</f>
        <v/>
      </c>
      <c r="F128" s="21" t="str">
        <f>IF(J128="","",'様式 WA-1（集計作業用）'!$C$7)</f>
        <v/>
      </c>
      <c r="G128" s="17" t="str">
        <f>IF(J128="","",MID('様式 A-1'!$AG$7,1,FIND("ブ",'様式 A-1'!$AG$7)-1))</f>
        <v/>
      </c>
      <c r="H128" s="17"/>
      <c r="I128" s="44" t="s">
        <v>615</v>
      </c>
      <c r="J128" s="26"/>
      <c r="K128" s="27"/>
      <c r="L128" s="26"/>
      <c r="M128" s="27"/>
      <c r="N128" s="17" t="s">
        <v>45</v>
      </c>
      <c r="O128" s="208"/>
      <c r="P128" s="162"/>
      <c r="Q128" s="146"/>
      <c r="R128" s="146"/>
      <c r="S128" s="146"/>
      <c r="T128" s="22"/>
      <c r="U128" s="22"/>
      <c r="V128" s="146"/>
      <c r="W128" s="146"/>
      <c r="X128" s="145"/>
      <c r="Y128" s="146" t="str">
        <f>IF(X128="","",DATEDIF(X128,'様式 A-1'!$G$2,"Y"))</f>
        <v/>
      </c>
      <c r="Z128" s="146"/>
      <c r="AA128" s="22"/>
      <c r="AB128" s="147"/>
      <c r="AC128" s="147"/>
      <c r="AD128" s="147"/>
      <c r="AE128" s="147"/>
      <c r="AF128" s="147"/>
      <c r="AG128" s="147"/>
      <c r="AH128" s="147"/>
      <c r="AI128" s="61"/>
      <c r="AJ128" s="61">
        <f t="shared" si="10"/>
        <v>0</v>
      </c>
      <c r="AK128" s="46">
        <f t="shared" si="12"/>
        <v>0</v>
      </c>
      <c r="AL128" s="46">
        <f t="shared" si="13"/>
        <v>0</v>
      </c>
    </row>
    <row r="129" spans="1:48" ht="24" customHeight="1">
      <c r="A129" s="17" t="str">
        <f>IF('様式 A-1'!$AL$1="","",'様式 A-1'!$AL$1)</f>
        <v/>
      </c>
      <c r="B129" s="44"/>
      <c r="C129" s="45" t="str">
        <f t="shared" si="14"/>
        <v/>
      </c>
      <c r="D129" s="45" t="str">
        <f t="shared" si="11"/>
        <v/>
      </c>
      <c r="E129" s="45" t="str">
        <f>IF(J129="","",IF('様式 A-1'!$D$7&lt;&gt;"",'様式 A-1'!$D$7,'様式 A-1'!$D$8))</f>
        <v/>
      </c>
      <c r="F129" s="21" t="str">
        <f>IF(J129="","",'様式 WA-1（集計作業用）'!$C$7)</f>
        <v/>
      </c>
      <c r="G129" s="17" t="str">
        <f>IF(J129="","",MID('様式 A-1'!$AG$7,1,FIND("ブ",'様式 A-1'!$AG$7)-1))</f>
        <v/>
      </c>
      <c r="H129" s="17"/>
      <c r="I129" s="44" t="s">
        <v>616</v>
      </c>
      <c r="J129" s="26"/>
      <c r="K129" s="27"/>
      <c r="L129" s="26"/>
      <c r="M129" s="27"/>
      <c r="N129" s="17" t="s">
        <v>45</v>
      </c>
      <c r="O129" s="208"/>
      <c r="P129" s="162"/>
      <c r="Q129" s="146"/>
      <c r="R129" s="146"/>
      <c r="S129" s="146"/>
      <c r="T129" s="22"/>
      <c r="U129" s="22"/>
      <c r="V129" s="146"/>
      <c r="W129" s="146"/>
      <c r="X129" s="145"/>
      <c r="Y129" s="146" t="str">
        <f>IF(X129="","",DATEDIF(X129,'様式 A-1'!$G$2,"Y"))</f>
        <v/>
      </c>
      <c r="Z129" s="146"/>
      <c r="AA129" s="22"/>
      <c r="AB129" s="147"/>
      <c r="AC129" s="147"/>
      <c r="AD129" s="147"/>
      <c r="AE129" s="147"/>
      <c r="AF129" s="147"/>
      <c r="AG129" s="147"/>
      <c r="AH129" s="147"/>
      <c r="AI129" s="61"/>
      <c r="AJ129" s="61">
        <f t="shared" si="10"/>
        <v>0</v>
      </c>
      <c r="AK129" s="46">
        <f t="shared" si="12"/>
        <v>0</v>
      </c>
      <c r="AL129" s="46">
        <f t="shared" si="13"/>
        <v>0</v>
      </c>
    </row>
    <row r="130" spans="1:48" s="29" customFormat="1" ht="24" customHeight="1">
      <c r="A130" s="34"/>
      <c r="B130" s="34"/>
      <c r="C130" s="34"/>
      <c r="D130" s="34"/>
      <c r="E130" s="34"/>
      <c r="F130" s="34"/>
      <c r="G130" s="34"/>
      <c r="H130" s="34"/>
      <c r="I130" s="34"/>
      <c r="J130" s="34"/>
      <c r="K130" s="34"/>
      <c r="L130" s="34"/>
      <c r="M130" s="34"/>
      <c r="N130" s="34"/>
      <c r="O130" s="157"/>
      <c r="P130" s="157"/>
      <c r="Q130" s="34"/>
      <c r="R130" s="34"/>
      <c r="S130" s="34"/>
      <c r="T130" s="34"/>
      <c r="U130" s="34"/>
      <c r="V130" s="34"/>
      <c r="W130" s="34"/>
      <c r="X130" s="34"/>
      <c r="Y130" s="34"/>
      <c r="Z130" s="34"/>
      <c r="AA130" s="34"/>
      <c r="AB130" s="127"/>
      <c r="AC130" s="127"/>
      <c r="AD130" s="127"/>
      <c r="AE130" s="127"/>
      <c r="AF130" s="127"/>
      <c r="AG130" s="127"/>
      <c r="AH130" s="127"/>
      <c r="AI130" s="127"/>
      <c r="AJ130" s="34"/>
      <c r="AK130" s="34"/>
      <c r="AL130" s="34"/>
    </row>
    <row r="131" spans="1:48" s="29" customFormat="1" ht="24" customHeight="1">
      <c r="O131" s="152"/>
      <c r="P131" s="169" t="s">
        <v>885</v>
      </c>
      <c r="Q131" s="166"/>
      <c r="R131" s="166"/>
      <c r="S131" s="166"/>
      <c r="T131" s="167">
        <f>COUNTIF(T10:T129,"一般")</f>
        <v>0</v>
      </c>
      <c r="AA131" s="165"/>
      <c r="AB131" s="290">
        <f>SUM(AB10:AB129)</f>
        <v>0</v>
      </c>
      <c r="AC131" s="290">
        <f t="shared" ref="AC131:AH131" si="15">SUM(AC10:AC129)</f>
        <v>0</v>
      </c>
      <c r="AD131" s="290">
        <f t="shared" si="15"/>
        <v>0</v>
      </c>
      <c r="AE131" s="290">
        <f t="shared" si="15"/>
        <v>0</v>
      </c>
      <c r="AF131" s="290">
        <f t="shared" si="15"/>
        <v>0</v>
      </c>
      <c r="AG131" s="290">
        <f t="shared" si="15"/>
        <v>0</v>
      </c>
      <c r="AH131" s="290">
        <f t="shared" si="15"/>
        <v>0</v>
      </c>
      <c r="AI131" s="292"/>
      <c r="AL131" s="293">
        <f>SUM(AL10:AL129)</f>
        <v>0</v>
      </c>
      <c r="AP131" s="68" t="s">
        <v>82</v>
      </c>
      <c r="AQ131" s="3"/>
      <c r="AR131" s="1"/>
      <c r="AS131" s="1"/>
      <c r="AT131" s="1"/>
      <c r="AU131" s="1"/>
      <c r="AV131" s="1"/>
    </row>
    <row r="132" spans="1:48" s="29" customFormat="1" ht="24" customHeight="1">
      <c r="O132" s="152"/>
      <c r="P132" s="169" t="s">
        <v>782</v>
      </c>
      <c r="Q132" s="166"/>
      <c r="R132" s="166"/>
      <c r="S132" s="166"/>
      <c r="T132" s="167">
        <f>COUNTIF(T10:T129,"高校生")</f>
        <v>0</v>
      </c>
      <c r="AA132" s="165"/>
      <c r="AB132" s="164"/>
      <c r="AC132" s="164"/>
      <c r="AD132" s="164"/>
      <c r="AE132" s="164"/>
      <c r="AF132" s="164"/>
      <c r="AG132" s="164"/>
      <c r="AH132" s="164"/>
      <c r="AI132" s="289"/>
      <c r="AP132" s="3" t="s">
        <v>367</v>
      </c>
      <c r="AQ132" s="3" t="s">
        <v>314</v>
      </c>
      <c r="AR132" s="1"/>
      <c r="AS132" s="1"/>
      <c r="AT132" s="1"/>
      <c r="AU132" s="1"/>
      <c r="AV132" s="1"/>
    </row>
    <row r="133" spans="1:48" s="29" customFormat="1" ht="24" customHeight="1">
      <c r="O133" s="152"/>
      <c r="P133" s="169" t="s">
        <v>293</v>
      </c>
      <c r="Q133" s="166"/>
      <c r="R133" s="166"/>
      <c r="S133" s="166"/>
      <c r="T133" s="167">
        <f>COUNTIF(T10:T129,"中学生")</f>
        <v>0</v>
      </c>
      <c r="AA133" s="165"/>
      <c r="AB133" s="164"/>
      <c r="AC133" s="164"/>
      <c r="AD133" s="164"/>
      <c r="AE133" s="164"/>
      <c r="AF133" s="164"/>
      <c r="AG133" s="164"/>
      <c r="AH133" s="164"/>
      <c r="AI133" s="164"/>
      <c r="AP133" s="1"/>
      <c r="AQ133" s="181"/>
      <c r="AR133" s="181" t="s">
        <v>315</v>
      </c>
      <c r="AS133" s="1"/>
      <c r="AT133" s="1"/>
      <c r="AU133" s="1"/>
      <c r="AV133" s="1"/>
    </row>
    <row r="134" spans="1:48" s="29" customFormat="1" ht="24" customHeight="1">
      <c r="O134" s="152"/>
      <c r="P134" s="169"/>
      <c r="Q134" s="166"/>
      <c r="R134" s="166"/>
      <c r="S134" s="166"/>
      <c r="T134" s="167"/>
      <c r="AB134" s="104"/>
      <c r="AC134" s="104"/>
      <c r="AD134" s="104"/>
      <c r="AE134" s="104"/>
      <c r="AF134" s="104"/>
      <c r="AG134" s="104"/>
      <c r="AH134" s="104"/>
      <c r="AI134" s="104"/>
    </row>
    <row r="135" spans="1:48" ht="24" customHeight="1">
      <c r="P135" s="170"/>
      <c r="Q135" s="171"/>
      <c r="R135" s="171"/>
      <c r="S135" s="171"/>
      <c r="T135" s="168"/>
      <c r="AP135" s="3" t="s">
        <v>368</v>
      </c>
      <c r="AQ135" s="3" t="s">
        <v>437</v>
      </c>
    </row>
    <row r="136" spans="1:48" ht="24" customHeight="1">
      <c r="P136" s="170"/>
      <c r="Q136" s="171"/>
      <c r="R136" s="171"/>
      <c r="S136" s="171"/>
      <c r="T136" s="168"/>
      <c r="AQ136" s="193"/>
      <c r="AR136" s="193"/>
      <c r="AS136" s="193"/>
      <c r="AT136" s="125"/>
    </row>
    <row r="137" spans="1:48" ht="24" customHeight="1"/>
    <row r="138" spans="1:48" ht="24" customHeight="1">
      <c r="AP138" s="3" t="s">
        <v>369</v>
      </c>
      <c r="AQ138" s="3" t="s">
        <v>438</v>
      </c>
    </row>
    <row r="139" spans="1:48" ht="24" customHeight="1">
      <c r="AQ139" s="193" t="str">
        <f>IF('様式 A-1'!AV66="","",'様式 A-1'!AV66)</f>
        <v>選手登録</v>
      </c>
      <c r="AR139" s="193" t="str">
        <f>IF('様式 A-1'!AV69="","",'様式 A-1'!AV69)</f>
        <v/>
      </c>
      <c r="AS139" s="193" t="str">
        <f>IF('様式 A-1'!AV70="","",'様式 A-1'!AV70)</f>
        <v/>
      </c>
      <c r="AT139" s="193" t="str">
        <f>IF('様式 A-1'!AV71="","",'様式 A-1'!AV71)</f>
        <v/>
      </c>
    </row>
    <row r="140" spans="1:48" ht="24" customHeight="1"/>
    <row r="141" spans="1:48" ht="24" customHeight="1">
      <c r="AP141" s="3" t="s">
        <v>370</v>
      </c>
      <c r="AQ141" s="3" t="s">
        <v>518</v>
      </c>
    </row>
    <row r="142" spans="1:48" ht="24" customHeight="1">
      <c r="AQ142" s="193" t="str">
        <f>IF('様式 B-1'!AQ142="","",'様式 B-1'!AQ142)</f>
        <v>一般</v>
      </c>
      <c r="AR142" s="193" t="str">
        <f>IF('様式 B-1'!AR142="","",'様式 B-1'!AR142)</f>
        <v>高校生</v>
      </c>
      <c r="AS142" s="193" t="str">
        <f>IF('様式 B-1'!AS142="","",'様式 B-1'!AS142)</f>
        <v>中学生</v>
      </c>
      <c r="AT142" s="193" t="str">
        <f>IF('様式 B-1'!AT142="","",'様式 B-1'!AT142)</f>
        <v/>
      </c>
      <c r="AU142" s="193"/>
      <c r="AV142" s="193"/>
    </row>
    <row r="143" spans="1:48" ht="24" customHeight="1"/>
    <row r="144" spans="1:48" ht="24" customHeight="1">
      <c r="AP144" s="3" t="s">
        <v>371</v>
      </c>
      <c r="AQ144" s="3" t="s">
        <v>439</v>
      </c>
    </row>
    <row r="145" spans="42:48" ht="24" customHeight="1">
      <c r="AQ145" s="193" t="s">
        <v>772</v>
      </c>
      <c r="AR145" s="193" t="s">
        <v>291</v>
      </c>
      <c r="AS145" s="193" t="s">
        <v>5</v>
      </c>
      <c r="AT145" s="193" t="s">
        <v>917</v>
      </c>
      <c r="AU145" s="193" t="s">
        <v>918</v>
      </c>
      <c r="AV145" s="193"/>
    </row>
    <row r="146" spans="42:48" ht="24" customHeight="1"/>
    <row r="147" spans="42:48" ht="24" customHeight="1">
      <c r="AP147" s="3" t="s">
        <v>427</v>
      </c>
      <c r="AQ147" s="3" t="s">
        <v>444</v>
      </c>
    </row>
    <row r="148" spans="42:48" ht="24" customHeight="1">
      <c r="AQ148" s="20" t="s">
        <v>361</v>
      </c>
    </row>
    <row r="149" spans="42:48" ht="24" customHeight="1"/>
    <row r="150" spans="42:48" ht="24" customHeight="1">
      <c r="AP150" s="3" t="s">
        <v>427</v>
      </c>
      <c r="AQ150" s="3" t="s">
        <v>85</v>
      </c>
    </row>
    <row r="151" spans="42:48" ht="24" customHeight="1">
      <c r="AQ151" s="202">
        <v>1</v>
      </c>
      <c r="AR151" s="202"/>
      <c r="AS151" s="202"/>
    </row>
    <row r="152" spans="42:48" ht="24" customHeight="1"/>
    <row r="153" spans="42:48" ht="24" customHeight="1">
      <c r="AP153" s="3" t="s">
        <v>372</v>
      </c>
      <c r="AQ153" s="3" t="s">
        <v>84</v>
      </c>
      <c r="AU153" s="3"/>
      <c r="AV153" s="3"/>
    </row>
    <row r="154" spans="42:48" ht="24" customHeight="1">
      <c r="AQ154" s="202">
        <v>2</v>
      </c>
      <c r="AR154" s="3" t="s">
        <v>292</v>
      </c>
      <c r="AU154" s="3"/>
      <c r="AV154" s="3"/>
    </row>
    <row r="155" spans="42:48" ht="24" customHeight="1"/>
    <row r="156" spans="42:48" ht="24" customHeight="1">
      <c r="AP156" s="3" t="s">
        <v>913</v>
      </c>
      <c r="AQ156" s="3" t="s">
        <v>907</v>
      </c>
    </row>
    <row r="157" spans="42:48" ht="24" customHeight="1">
      <c r="AQ157" s="3" t="s">
        <v>920</v>
      </c>
    </row>
    <row r="158" spans="42:48" ht="24" customHeight="1">
      <c r="AQ158" s="3" t="s">
        <v>908</v>
      </c>
    </row>
    <row r="159" spans="42:48" ht="24" customHeight="1">
      <c r="AQ159" s="3" t="s">
        <v>909</v>
      </c>
    </row>
    <row r="160" spans="42:48" ht="24" customHeight="1">
      <c r="AQ160" s="3" t="s">
        <v>910</v>
      </c>
    </row>
    <row r="161" spans="43:43" ht="24" customHeight="1">
      <c r="AQ161" s="3" t="s">
        <v>912</v>
      </c>
    </row>
  </sheetData>
  <sheetProtection algorithmName="SHA-512" hashValue="gVb+64ydeOjQuzewpv4cgdeRDziR6i42ZIE9ZwvHvHfKl4IDsbXqe/bT8fPDY3RD2VzvCww64mzZ6jdCl4pCjg==" saltValue="jGBzqWnPCOrexBqIqZoUhA==" spinCount="100000" sheet="1" objects="1" scenarios="1"/>
  <mergeCells count="3">
    <mergeCell ref="I3:M3"/>
    <mergeCell ref="AB3:AH3"/>
    <mergeCell ref="AB4:AH4"/>
  </mergeCells>
  <phoneticPr fontId="1"/>
  <conditionalFormatting sqref="AA10:AA129">
    <cfRule type="expression" dxfId="2" priority="3" stopIfTrue="1">
      <formula>$AA10="×情報不足"</formula>
    </cfRule>
  </conditionalFormatting>
  <conditionalFormatting sqref="AB8:AI129">
    <cfRule type="cellIs" dxfId="1" priority="1" stopIfTrue="1" operator="equal">
      <formula>5</formula>
    </cfRule>
    <cfRule type="expression" dxfId="0" priority="2" stopIfTrue="1">
      <formula>AB8=3</formula>
    </cfRule>
  </conditionalFormatting>
  <dataValidations count="8">
    <dataValidation type="list" imeMode="off" allowBlank="1" showInputMessage="1" showErrorMessage="1" sqref="N8:N129" xr:uid="{00000000-0002-0000-0200-000000000000}">
      <formula1>$AQ$133:$AR$133</formula1>
    </dataValidation>
    <dataValidation type="list" imeMode="off" allowBlank="1" showInputMessage="1" showErrorMessage="1" sqref="T8:T129" xr:uid="{00000000-0002-0000-0200-000001000000}">
      <formula1>$AQ$142:$AS$142</formula1>
    </dataValidation>
    <dataValidation imeMode="hiragana" allowBlank="1" showInputMessage="1" showErrorMessage="1" sqref="J8:K129" xr:uid="{00000000-0002-0000-0200-000002000000}"/>
    <dataValidation imeMode="halfKatakana" allowBlank="1" showInputMessage="1" showErrorMessage="1" sqref="L8:M129 AB7:AH7" xr:uid="{00000000-0002-0000-0200-000003000000}"/>
    <dataValidation imeMode="off" allowBlank="1" showInputMessage="1" showErrorMessage="1" sqref="X8:Y129 O8:O129 P3:P1048576 AB6:AI6 V3:W1048576" xr:uid="{00000000-0002-0000-0200-000004000000}"/>
    <dataValidation type="list" allowBlank="1" showInputMessage="1" showErrorMessage="1" sqref="U8:U129" xr:uid="{00000000-0002-0000-0200-000005000000}">
      <formula1>$AQ$157:$AQ$161</formula1>
    </dataValidation>
    <dataValidation type="list" allowBlank="1" showInputMessage="1" showErrorMessage="1" sqref="AB8:AH129" xr:uid="{00000000-0002-0000-0200-000006000000}">
      <formula1>"1"</formula1>
    </dataValidation>
    <dataValidation type="list" imeMode="hiragana" allowBlank="1" showInputMessage="1" showErrorMessage="1" sqref="Z8:Z129" xr:uid="{00000000-0002-0000-0200-000007000000}">
      <formula1>$AQ$145:$AU$145</formula1>
    </dataValidation>
  </dataValidations>
  <printOptions horizontalCentered="1"/>
  <pageMargins left="0.39370078740157483" right="0.39370078740157483" top="0.98425196850393704" bottom="0.39370078740157483" header="0.78740157480314965" footer="0.19685039370078741"/>
  <pageSetup paperSize="9" scale="55" fitToHeight="5" orientation="landscape" verticalDpi="300" r:id="rId1"/>
  <headerFooter>
    <oddHeader>&amp;L&amp;"ＭＳ ゴシック,標準"&amp;12&amp;D &amp;T&amp;R&amp;"ＭＳ ゴシック,標準"&amp;12&lt; &amp;P/&amp;N &gt;</oddHeader>
  </headerFooter>
  <ignoredErrors>
    <ignoredError sqref="AC131:AD13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Z54"/>
  <sheetViews>
    <sheetView showGridLines="0" topLeftCell="B3" zoomScaleNormal="100" zoomScaleSheetLayoutView="80" workbookViewId="0">
      <selection activeCell="H9" sqref="H9"/>
    </sheetView>
  </sheetViews>
  <sheetFormatPr defaultColWidth="9" defaultRowHeight="13.2"/>
  <cols>
    <col min="1" max="1" width="7.88671875" style="85" hidden="1" customWidth="1"/>
    <col min="2" max="2" width="45.77734375" style="85" customWidth="1"/>
    <col min="3" max="3" width="25.77734375" style="85" hidden="1" customWidth="1"/>
    <col min="4" max="4" width="8.77734375" style="85" hidden="1" customWidth="1"/>
    <col min="5" max="5" width="5.6640625" style="85" hidden="1" customWidth="1"/>
    <col min="6" max="6" width="5.6640625" style="85" customWidth="1"/>
    <col min="7" max="7" width="10.6640625" style="85" customWidth="1"/>
    <col min="8" max="15" width="20.44140625" style="136" customWidth="1"/>
    <col min="16" max="18" width="8.6640625" style="85" customWidth="1"/>
    <col min="19" max="19" width="8.6640625" style="85" hidden="1" customWidth="1"/>
    <col min="20" max="26" width="15.6640625" style="85" hidden="1" customWidth="1"/>
    <col min="27" max="28" width="15.6640625" style="85" customWidth="1"/>
    <col min="29" max="36" width="9" style="85" customWidth="1"/>
    <col min="37" max="16384" width="9" style="85"/>
  </cols>
  <sheetData>
    <row r="1" spans="1:26" s="53" customFormat="1" ht="24" hidden="1" customHeight="1">
      <c r="A1" s="56" t="s">
        <v>47</v>
      </c>
      <c r="B1" s="55" t="s">
        <v>264</v>
      </c>
      <c r="C1" s="56" t="s">
        <v>47</v>
      </c>
      <c r="D1" s="56" t="s">
        <v>1069</v>
      </c>
      <c r="E1" s="56" t="s">
        <v>47</v>
      </c>
      <c r="F1" s="55" t="s">
        <v>264</v>
      </c>
      <c r="G1" s="55" t="s">
        <v>264</v>
      </c>
      <c r="H1" s="55" t="s">
        <v>264</v>
      </c>
      <c r="I1" s="55" t="s">
        <v>264</v>
      </c>
      <c r="J1" s="55" t="s">
        <v>48</v>
      </c>
      <c r="K1" s="55" t="s">
        <v>264</v>
      </c>
      <c r="L1" s="55" t="s">
        <v>264</v>
      </c>
      <c r="M1" s="55" t="s">
        <v>48</v>
      </c>
      <c r="N1" s="55" t="s">
        <v>48</v>
      </c>
      <c r="O1" s="55" t="s">
        <v>264</v>
      </c>
      <c r="P1" s="55" t="s">
        <v>48</v>
      </c>
      <c r="Q1" s="55" t="s">
        <v>48</v>
      </c>
      <c r="R1" s="55" t="s">
        <v>48</v>
      </c>
      <c r="S1" s="56" t="s">
        <v>47</v>
      </c>
      <c r="T1" s="56" t="s">
        <v>47</v>
      </c>
      <c r="U1" s="56" t="s">
        <v>47</v>
      </c>
      <c r="V1" s="56" t="s">
        <v>47</v>
      </c>
      <c r="W1" s="56" t="s">
        <v>47</v>
      </c>
      <c r="X1" s="56" t="s">
        <v>47</v>
      </c>
      <c r="Y1" s="56" t="s">
        <v>47</v>
      </c>
      <c r="Z1" s="56" t="s">
        <v>47</v>
      </c>
    </row>
    <row r="2" spans="1:26" s="60" customFormat="1" ht="24" hidden="1" customHeight="1">
      <c r="A2" s="60" t="s">
        <v>521</v>
      </c>
      <c r="B2" s="71" t="s">
        <v>522</v>
      </c>
      <c r="C2" s="60" t="s">
        <v>1067</v>
      </c>
      <c r="D2" s="60" t="s">
        <v>1068</v>
      </c>
      <c r="E2" s="60" t="s">
        <v>523</v>
      </c>
      <c r="F2" s="71" t="s">
        <v>524</v>
      </c>
      <c r="G2" s="71" t="s">
        <v>525</v>
      </c>
      <c r="H2" s="71" t="s">
        <v>526</v>
      </c>
      <c r="I2" s="71" t="s">
        <v>527</v>
      </c>
      <c r="J2" s="71" t="s">
        <v>530</v>
      </c>
      <c r="K2" s="71" t="s">
        <v>531</v>
      </c>
      <c r="L2" s="71" t="s">
        <v>532</v>
      </c>
      <c r="M2" s="71" t="s">
        <v>1070</v>
      </c>
      <c r="N2" s="71" t="s">
        <v>1071</v>
      </c>
      <c r="O2" s="71" t="s">
        <v>1072</v>
      </c>
      <c r="P2" s="71" t="s">
        <v>1073</v>
      </c>
      <c r="Q2" s="71" t="s">
        <v>1074</v>
      </c>
      <c r="R2" s="71" t="s">
        <v>1075</v>
      </c>
      <c r="S2" s="60" t="s">
        <v>528</v>
      </c>
      <c r="T2" s="60" t="s">
        <v>1076</v>
      </c>
      <c r="U2" s="60" t="s">
        <v>1077</v>
      </c>
      <c r="V2" s="60" t="s">
        <v>1078</v>
      </c>
      <c r="W2" s="60" t="s">
        <v>1079</v>
      </c>
      <c r="X2" s="60" t="s">
        <v>1080</v>
      </c>
      <c r="Y2" s="60" t="s">
        <v>1081</v>
      </c>
      <c r="Z2" s="60" t="s">
        <v>1082</v>
      </c>
    </row>
    <row r="3" spans="1:26" ht="24" customHeight="1">
      <c r="G3" s="429" t="s">
        <v>450</v>
      </c>
      <c r="H3" s="429"/>
      <c r="I3" s="429"/>
      <c r="J3" s="433" t="str">
        <f>IF('様式 A-1'!D7="","",'様式 A-1'!D7)</f>
        <v/>
      </c>
      <c r="K3" s="433"/>
      <c r="L3" s="433"/>
      <c r="M3" s="433"/>
      <c r="N3" s="433"/>
      <c r="O3" s="86" t="s">
        <v>515</v>
      </c>
    </row>
    <row r="4" spans="1:26" ht="24" customHeight="1">
      <c r="G4" s="430" t="str">
        <f>'様式 A-1'!AV38</f>
        <v>第49回全日本ライフセービング選手権大会　南関東ブロック予選会</v>
      </c>
      <c r="H4" s="430"/>
      <c r="I4" s="430"/>
      <c r="J4" s="434" t="str">
        <f>IF('様式 A-1'!D8="","",'様式 A-1'!D8)</f>
        <v/>
      </c>
      <c r="K4" s="434"/>
      <c r="L4" s="434"/>
      <c r="M4" s="434"/>
      <c r="N4" s="434"/>
      <c r="O4" s="86" t="s">
        <v>268</v>
      </c>
      <c r="S4" s="29" t="s">
        <v>441</v>
      </c>
    </row>
    <row r="5" spans="1:26" ht="24" customHeight="1">
      <c r="S5" s="103" t="s">
        <v>440</v>
      </c>
    </row>
    <row r="6" spans="1:26" ht="23.1" customHeight="1">
      <c r="H6" s="431"/>
      <c r="I6" s="431"/>
      <c r="J6" s="431"/>
      <c r="K6" s="219"/>
      <c r="L6" s="432"/>
      <c r="M6" s="432"/>
      <c r="N6" s="432"/>
      <c r="O6" s="432"/>
      <c r="S6" s="104" t="s">
        <v>440</v>
      </c>
    </row>
    <row r="7" spans="1:26" ht="22.5" customHeight="1">
      <c r="H7" s="203" t="s">
        <v>921</v>
      </c>
      <c r="I7" s="203" t="s">
        <v>921</v>
      </c>
      <c r="J7" s="203" t="s">
        <v>869</v>
      </c>
      <c r="K7" s="204" t="s">
        <v>921</v>
      </c>
      <c r="L7" s="204"/>
      <c r="M7" s="204"/>
      <c r="N7" s="204"/>
      <c r="O7" s="204"/>
      <c r="S7" s="104"/>
    </row>
    <row r="8" spans="1:26" ht="39.9" customHeight="1">
      <c r="A8" s="87" t="s">
        <v>357</v>
      </c>
      <c r="B8" s="88" t="s">
        <v>28</v>
      </c>
      <c r="C8" s="70" t="s">
        <v>1054</v>
      </c>
      <c r="D8" s="87" t="s">
        <v>267</v>
      </c>
      <c r="E8" s="275"/>
      <c r="F8" s="89" t="s">
        <v>259</v>
      </c>
      <c r="G8" s="36" t="s">
        <v>321</v>
      </c>
      <c r="H8" s="112" t="s">
        <v>346</v>
      </c>
      <c r="I8" s="112" t="s">
        <v>903</v>
      </c>
      <c r="J8" s="112" t="s">
        <v>348</v>
      </c>
      <c r="K8" s="112" t="s">
        <v>904</v>
      </c>
      <c r="L8" s="112"/>
      <c r="M8" s="112"/>
      <c r="N8" s="112"/>
      <c r="O8" s="286"/>
    </row>
    <row r="9" spans="1:26" ht="36.9" customHeight="1">
      <c r="A9" s="91" t="str">
        <f>IF('様式 A-1'!$AL$1="","",'様式 A-1'!$AL$1)</f>
        <v/>
      </c>
      <c r="B9" s="273">
        <f>IF('様式 A-1'!$D$7&lt;&gt;"",'様式 A-1'!$D$7,'様式 A-1'!$D$8)</f>
        <v>0</v>
      </c>
      <c r="C9" s="273">
        <f>'様式 WA-1（集計作業用）'!$C$7</f>
        <v>0</v>
      </c>
      <c r="D9" s="281" t="e">
        <f>MID('様式 A-1'!$AG$7,1,FIND("ブ",'様式 A-1'!$AG$7)-1)</f>
        <v>#VALUE!</v>
      </c>
      <c r="E9" s="91"/>
      <c r="F9" s="91">
        <v>1</v>
      </c>
      <c r="G9" s="93" t="s">
        <v>30</v>
      </c>
      <c r="H9" s="205"/>
      <c r="I9" s="205"/>
      <c r="J9" s="205"/>
      <c r="K9" s="205"/>
      <c r="L9" s="287"/>
      <c r="M9" s="287"/>
      <c r="N9" s="287"/>
      <c r="O9" s="288"/>
    </row>
    <row r="10" spans="1:26" ht="36.9" customHeight="1">
      <c r="A10" s="91" t="str">
        <f>IF('様式 A-1'!$AL$1="","",'様式 A-1'!$AL$1)</f>
        <v/>
      </c>
      <c r="B10" s="273">
        <f>IF('様式 A-1'!$D$7&lt;&gt;"",'様式 A-1'!$D$7,'様式 A-1'!$D$8)</f>
        <v>0</v>
      </c>
      <c r="C10" s="273">
        <f>'様式 WA-1（集計作業用）'!$C$7</f>
        <v>0</v>
      </c>
      <c r="D10" s="281" t="e">
        <f>MID('様式 A-1'!$AG$7,1,FIND("ブ",'様式 A-1'!$AG$7)-1)</f>
        <v>#VALUE!</v>
      </c>
      <c r="E10" s="91"/>
      <c r="F10" s="91">
        <v>2</v>
      </c>
      <c r="G10" s="94" t="s">
        <v>41</v>
      </c>
      <c r="H10" s="205"/>
      <c r="I10" s="205"/>
      <c r="J10" s="205"/>
      <c r="K10" s="205"/>
      <c r="L10" s="287"/>
      <c r="M10" s="287"/>
      <c r="N10" s="287"/>
      <c r="O10" s="288"/>
    </row>
    <row r="11" spans="1:26" ht="36.9" customHeight="1">
      <c r="A11" s="91" t="str">
        <f>IF('様式 A-1'!$AL$1="","",'様式 A-1'!$AL$1)</f>
        <v/>
      </c>
      <c r="B11" s="273">
        <f>IF('様式 A-1'!$D$7&lt;&gt;"",'様式 A-1'!$D$7,'様式 A-1'!$D$8)</f>
        <v>0</v>
      </c>
      <c r="C11" s="273">
        <f>'様式 WA-1（集計作業用）'!$C$7</f>
        <v>0</v>
      </c>
      <c r="D11" s="281" t="e">
        <f>MID('様式 A-1'!$AG$7,1,FIND("ブ",'様式 A-1'!$AG$7)-1)</f>
        <v>#VALUE!</v>
      </c>
      <c r="E11" s="91"/>
      <c r="F11" s="91">
        <v>3</v>
      </c>
      <c r="G11" s="95" t="s">
        <v>69</v>
      </c>
      <c r="H11" s="288"/>
      <c r="I11" s="288"/>
      <c r="J11" s="288"/>
      <c r="K11" s="288"/>
      <c r="L11" s="288"/>
      <c r="M11" s="288"/>
      <c r="N11" s="288"/>
      <c r="O11" s="288"/>
    </row>
    <row r="12" spans="1:26" ht="24" customHeight="1"/>
    <row r="13" spans="1:26" ht="24" customHeight="1">
      <c r="H13" s="164"/>
      <c r="K13" s="164"/>
      <c r="L13" s="164"/>
      <c r="N13" s="164"/>
      <c r="S13" s="68" t="s">
        <v>82</v>
      </c>
    </row>
    <row r="14" spans="1:26" ht="24" customHeight="1">
      <c r="S14" s="85" t="s">
        <v>354</v>
      </c>
      <c r="T14" s="3" t="s">
        <v>444</v>
      </c>
    </row>
    <row r="15" spans="1:26" ht="24" customHeight="1">
      <c r="T15" s="20" t="s">
        <v>360</v>
      </c>
    </row>
    <row r="16" spans="1:26" ht="24" customHeight="1"/>
    <row r="17" spans="19:26" ht="24" customHeight="1">
      <c r="S17" s="85" t="s">
        <v>354</v>
      </c>
      <c r="T17" s="3" t="s">
        <v>85</v>
      </c>
      <c r="U17" s="1"/>
      <c r="V17" s="1"/>
    </row>
    <row r="18" spans="19:26" ht="24" customHeight="1">
      <c r="T18" s="181">
        <v>1</v>
      </c>
      <c r="U18" s="181"/>
      <c r="V18" s="181"/>
    </row>
    <row r="19" spans="19:26" ht="24" customHeight="1"/>
    <row r="20" spans="19:26" ht="24" customHeight="1">
      <c r="S20" s="85" t="s">
        <v>354</v>
      </c>
      <c r="T20" s="85" t="s">
        <v>351</v>
      </c>
    </row>
    <row r="21" spans="19:26" ht="24" customHeight="1">
      <c r="T21" s="20" t="s">
        <v>350</v>
      </c>
    </row>
    <row r="22" spans="19:26" ht="24" customHeight="1"/>
    <row r="23" spans="19:26" ht="24" customHeight="1">
      <c r="T23" s="99" t="s">
        <v>349</v>
      </c>
    </row>
    <row r="24" spans="19:26" ht="24" customHeight="1">
      <c r="T24" s="88" t="s">
        <v>28</v>
      </c>
      <c r="U24" s="89" t="s">
        <v>259</v>
      </c>
      <c r="V24" s="36" t="s">
        <v>321</v>
      </c>
      <c r="W24" s="90" t="s">
        <v>355</v>
      </c>
      <c r="X24" s="90" t="s">
        <v>356</v>
      </c>
      <c r="Y24" s="90" t="s">
        <v>346</v>
      </c>
      <c r="Z24" s="90"/>
    </row>
    <row r="25" spans="19:26" ht="24" customHeight="1">
      <c r="T25" s="92" t="s">
        <v>352</v>
      </c>
      <c r="U25" s="91">
        <v>1</v>
      </c>
      <c r="V25" s="93" t="s">
        <v>30</v>
      </c>
      <c r="W25" s="92"/>
      <c r="X25" s="97"/>
      <c r="Y25" s="97"/>
      <c r="Z25" s="97"/>
    </row>
    <row r="26" spans="19:26" ht="24" customHeight="1">
      <c r="T26" s="92" t="s">
        <v>352</v>
      </c>
      <c r="U26" s="91">
        <v>2</v>
      </c>
      <c r="V26" s="94" t="s">
        <v>41</v>
      </c>
      <c r="W26" s="97"/>
      <c r="X26" s="92"/>
      <c r="Y26" s="97"/>
      <c r="Z26" s="97"/>
    </row>
    <row r="27" spans="19:26" ht="24" customHeight="1">
      <c r="T27" s="92" t="s">
        <v>352</v>
      </c>
      <c r="U27" s="91">
        <v>3</v>
      </c>
      <c r="V27" s="95" t="s">
        <v>69</v>
      </c>
      <c r="W27" s="97"/>
      <c r="X27" s="97"/>
      <c r="Y27" s="92"/>
      <c r="Z27" s="97"/>
    </row>
    <row r="28" spans="19:26" ht="24" customHeight="1"/>
    <row r="29" spans="19:26" ht="24" customHeight="1">
      <c r="T29" s="99" t="s">
        <v>353</v>
      </c>
    </row>
    <row r="30" spans="19:26" ht="24" customHeight="1">
      <c r="T30" s="88" t="s">
        <v>28</v>
      </c>
      <c r="U30" s="89" t="s">
        <v>259</v>
      </c>
      <c r="V30" s="36" t="s">
        <v>321</v>
      </c>
      <c r="W30" s="90" t="s">
        <v>346</v>
      </c>
      <c r="X30" s="90" t="s">
        <v>348</v>
      </c>
      <c r="Y30" s="90" t="s">
        <v>347</v>
      </c>
      <c r="Z30" s="90"/>
    </row>
    <row r="31" spans="19:26" ht="24" customHeight="1">
      <c r="T31" s="97" t="s">
        <v>352</v>
      </c>
      <c r="U31" s="98">
        <v>1</v>
      </c>
      <c r="V31" s="98" t="s">
        <v>30</v>
      </c>
      <c r="W31" s="97"/>
      <c r="X31" s="97"/>
      <c r="Y31" s="97"/>
      <c r="Z31" s="97"/>
    </row>
    <row r="32" spans="19:26" ht="24" customHeight="1">
      <c r="T32" s="97" t="s">
        <v>352</v>
      </c>
      <c r="U32" s="98">
        <v>2</v>
      </c>
      <c r="V32" s="98" t="s">
        <v>41</v>
      </c>
      <c r="W32" s="97"/>
      <c r="X32" s="97"/>
      <c r="Y32" s="97"/>
      <c r="Z32" s="97"/>
    </row>
    <row r="33" spans="19:26" ht="24" customHeight="1">
      <c r="T33" s="92" t="s">
        <v>352</v>
      </c>
      <c r="U33" s="91">
        <v>3</v>
      </c>
      <c r="V33" s="95" t="s">
        <v>69</v>
      </c>
      <c r="W33" s="92"/>
      <c r="X33" s="92"/>
      <c r="Y33" s="92"/>
      <c r="Z33" s="97"/>
    </row>
    <row r="34" spans="19:26" ht="24" customHeight="1"/>
    <row r="35" spans="19:26" ht="24" customHeight="1">
      <c r="S35" s="133" t="s">
        <v>619</v>
      </c>
      <c r="T35" s="92">
        <f>SUM(H9:N10)</f>
        <v>0</v>
      </c>
      <c r="U35" s="163" t="s">
        <v>30</v>
      </c>
      <c r="V35" s="92">
        <f>SUM(H9:K9)</f>
        <v>0</v>
      </c>
    </row>
    <row r="36" spans="19:26" ht="24" customHeight="1">
      <c r="U36" s="163" t="s">
        <v>41</v>
      </c>
      <c r="V36" s="92">
        <f>SUM(H10:K10)</f>
        <v>0</v>
      </c>
    </row>
    <row r="37" spans="19:26" ht="24" customHeight="1"/>
    <row r="38" spans="19:26" ht="24" customHeight="1"/>
    <row r="39" spans="19:26" ht="24" customHeight="1"/>
    <row r="40" spans="19:26" ht="24" customHeight="1"/>
    <row r="41" spans="19:26" ht="24" customHeight="1"/>
    <row r="42" spans="19:26" ht="24" customHeight="1"/>
    <row r="43" spans="19:26" ht="24" customHeight="1"/>
    <row r="44" spans="19:26" ht="24" customHeight="1"/>
    <row r="45" spans="19:26" ht="24" customHeight="1"/>
    <row r="46" spans="19:26" ht="24" customHeight="1"/>
    <row r="47" spans="19:26" ht="24" customHeight="1"/>
    <row r="48" spans="19:26" ht="24" customHeight="1"/>
    <row r="49" ht="24" customHeight="1"/>
    <row r="50" ht="24" customHeight="1"/>
    <row r="51" ht="24" customHeight="1"/>
    <row r="52" ht="24" customHeight="1"/>
    <row r="53" ht="24" customHeight="1"/>
    <row r="54" ht="24" customHeight="1"/>
  </sheetData>
  <sheetProtection algorithmName="SHA-512" hashValue="dgCPlhbA1ppV09KzIc0+puzWo3Tofjj0MDDJoP10ZGf5h2pWVrvboFvZMp+0vt2EkXzbbzsVljNYp0oykBbPvg==" saltValue="cSaeO32e5mdjnQ8wFKZLxA==" spinCount="100000" sheet="1" objects="1" scenarios="1"/>
  <mergeCells count="7">
    <mergeCell ref="G3:I3"/>
    <mergeCell ref="G4:I4"/>
    <mergeCell ref="H6:J6"/>
    <mergeCell ref="L6:M6"/>
    <mergeCell ref="N6:O6"/>
    <mergeCell ref="J3:N3"/>
    <mergeCell ref="J4:N4"/>
  </mergeCells>
  <phoneticPr fontId="1"/>
  <dataValidations count="5">
    <dataValidation type="list" imeMode="off" allowBlank="1" showDropDown="1" showInputMessage="1" showErrorMessage="1" sqref="O8:O10 H11:O11" xr:uid="{00000000-0002-0000-0300-000000000000}">
      <formula1>$T$18</formula1>
    </dataValidation>
    <dataValidation type="list" imeMode="off" allowBlank="1" showInputMessage="1" showErrorMessage="1" sqref="L9:N10" xr:uid="{00000000-0002-0000-0300-000001000000}">
      <formula1>"1,2"</formula1>
    </dataValidation>
    <dataValidation imeMode="halfKatakana" allowBlank="1" showInputMessage="1" showErrorMessage="1" sqref="H8:N8" xr:uid="{00000000-0002-0000-0300-000002000000}"/>
    <dataValidation imeMode="off" allowBlank="1" showInputMessage="1" showErrorMessage="1" sqref="H6:H7 I7:J7 K6:L7 M7 N6:N7 O7" xr:uid="{00000000-0002-0000-0300-000003000000}"/>
    <dataValidation type="list" imeMode="off" allowBlank="1" showInputMessage="1" showErrorMessage="1" sqref="H9:K10" xr:uid="{00000000-0002-0000-0300-000004000000}">
      <formula1>"1"</formula1>
    </dataValidation>
  </dataValidations>
  <printOptions horizontalCentered="1"/>
  <pageMargins left="0.39370078740157483" right="0.39370078740157483" top="0.98425196850393704" bottom="0.39370078740157483" header="0.78740157480314965" footer="0.19685039370078741"/>
  <pageSetup paperSize="9" scale="61" orientation="landscape" r:id="rId1"/>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Y65"/>
  <sheetViews>
    <sheetView zoomScaleNormal="100" zoomScaleSheetLayoutView="80" workbookViewId="0">
      <selection activeCell="E1" sqref="E1:Y1"/>
    </sheetView>
  </sheetViews>
  <sheetFormatPr defaultColWidth="9" defaultRowHeight="12"/>
  <cols>
    <col min="1" max="1" width="4.77734375" style="4" customWidth="1"/>
    <col min="2" max="2" width="8.6640625" style="4" customWidth="1"/>
    <col min="3" max="28" width="4.6640625" style="4" customWidth="1"/>
    <col min="29" max="16384" width="9" style="4"/>
  </cols>
  <sheetData>
    <row r="1" spans="1:25" ht="32.1" customHeight="1" thickTop="1" thickBot="1">
      <c r="A1" s="435" t="s">
        <v>849</v>
      </c>
      <c r="B1" s="435"/>
      <c r="C1" s="435"/>
      <c r="D1" s="436"/>
      <c r="E1" s="437" t="str">
        <f>'様式 A-1'!AV50</f>
        <v>2023年８月15日（火） ﾒｰﾙ送信23：59まで　※同意書のみ郵送（同日消印有効）</v>
      </c>
      <c r="F1" s="438"/>
      <c r="G1" s="438"/>
      <c r="H1" s="438"/>
      <c r="I1" s="438"/>
      <c r="J1" s="438"/>
      <c r="K1" s="438"/>
      <c r="L1" s="438"/>
      <c r="M1" s="438"/>
      <c r="N1" s="438"/>
      <c r="O1" s="438"/>
      <c r="P1" s="438"/>
      <c r="Q1" s="438"/>
      <c r="R1" s="438"/>
      <c r="S1" s="438"/>
      <c r="T1" s="438"/>
      <c r="U1" s="438"/>
      <c r="V1" s="438"/>
      <c r="W1" s="438"/>
      <c r="X1" s="438"/>
      <c r="Y1" s="439"/>
    </row>
    <row r="2" spans="1:25" ht="24" customHeight="1" thickTop="1">
      <c r="A2" s="29"/>
      <c r="B2" s="29"/>
      <c r="C2" s="29"/>
      <c r="D2" s="29"/>
      <c r="E2" s="29"/>
      <c r="F2" s="29"/>
      <c r="G2" s="29"/>
      <c r="H2" s="29"/>
      <c r="I2" s="29"/>
      <c r="J2" s="29"/>
      <c r="K2" s="29"/>
      <c r="L2" s="29"/>
      <c r="M2" s="29"/>
      <c r="N2" s="29"/>
      <c r="O2" s="29"/>
      <c r="P2" s="29"/>
      <c r="Q2" s="29"/>
      <c r="R2" s="29"/>
      <c r="S2" s="29"/>
      <c r="T2" s="29"/>
      <c r="U2" s="29"/>
      <c r="V2" s="29"/>
      <c r="W2" s="29"/>
      <c r="X2" s="29"/>
      <c r="Y2" s="29"/>
    </row>
    <row r="3" spans="1:25" ht="24" customHeight="1">
      <c r="A3" s="29"/>
      <c r="B3" s="29" t="s">
        <v>621</v>
      </c>
      <c r="C3" s="29"/>
      <c r="D3" s="29"/>
      <c r="E3" s="29"/>
      <c r="F3" s="29"/>
      <c r="G3" s="29"/>
      <c r="H3" s="29"/>
      <c r="I3" s="29"/>
      <c r="J3" s="29"/>
      <c r="K3" s="29"/>
      <c r="L3" s="29"/>
      <c r="M3" s="29"/>
      <c r="N3" s="29"/>
      <c r="O3" s="29"/>
      <c r="P3" s="29"/>
      <c r="Q3" s="29"/>
      <c r="R3" s="29"/>
      <c r="S3" s="29"/>
      <c r="T3" s="29"/>
      <c r="U3" s="29"/>
      <c r="V3" s="29"/>
      <c r="W3" s="29"/>
      <c r="X3" s="29"/>
      <c r="Y3" s="29"/>
    </row>
    <row r="4" spans="1:25" ht="24" customHeight="1">
      <c r="A4" s="29"/>
      <c r="B4" s="29" t="s">
        <v>14</v>
      </c>
      <c r="C4" s="29"/>
      <c r="D4" s="29"/>
      <c r="E4" s="29"/>
      <c r="F4" s="29"/>
      <c r="G4" s="29"/>
      <c r="H4" s="29"/>
      <c r="I4" s="29"/>
      <c r="J4" s="29"/>
      <c r="K4" s="29"/>
      <c r="L4" s="29"/>
      <c r="M4" s="29"/>
      <c r="N4" s="29"/>
      <c r="O4" s="29"/>
      <c r="P4" s="29"/>
      <c r="Q4" s="29"/>
      <c r="R4" s="29"/>
      <c r="S4" s="29"/>
      <c r="T4" s="29"/>
      <c r="U4" s="29"/>
      <c r="V4" s="29"/>
      <c r="W4" s="29"/>
      <c r="X4" s="29"/>
      <c r="Y4" s="29"/>
    </row>
    <row r="5" spans="1:25" ht="24" customHeight="1">
      <c r="A5" s="29"/>
      <c r="B5" s="226" t="s">
        <v>624</v>
      </c>
      <c r="C5" s="29" t="s">
        <v>625</v>
      </c>
      <c r="D5" s="29"/>
      <c r="E5" s="29"/>
      <c r="F5" s="29"/>
      <c r="G5" s="29"/>
      <c r="H5" s="29"/>
      <c r="I5" s="29"/>
      <c r="J5" s="29"/>
      <c r="K5" s="29"/>
      <c r="L5" s="29"/>
      <c r="M5" s="29"/>
      <c r="N5" s="29"/>
      <c r="O5" s="29"/>
      <c r="P5" s="29"/>
      <c r="Q5" s="29"/>
      <c r="R5" s="29"/>
      <c r="S5" s="29"/>
      <c r="T5" s="29"/>
      <c r="U5" s="29"/>
      <c r="V5" s="29"/>
      <c r="W5" s="29"/>
      <c r="X5" s="29"/>
      <c r="Y5" s="29"/>
    </row>
    <row r="6" spans="1:25" ht="24" customHeight="1">
      <c r="A6" s="29"/>
      <c r="B6" s="226" t="s">
        <v>364</v>
      </c>
      <c r="C6" s="29" t="s">
        <v>626</v>
      </c>
      <c r="D6" s="29"/>
      <c r="E6" s="29"/>
      <c r="F6" s="29"/>
      <c r="G6" s="29"/>
      <c r="H6" s="29"/>
      <c r="I6" s="29"/>
      <c r="J6" s="29"/>
      <c r="K6" s="29"/>
      <c r="L6" s="29"/>
      <c r="M6" s="29"/>
      <c r="N6" s="29"/>
      <c r="O6" s="29"/>
      <c r="P6" s="29"/>
      <c r="Q6" s="29"/>
      <c r="R6" s="29"/>
      <c r="S6" s="29"/>
      <c r="T6" s="29"/>
      <c r="U6" s="29"/>
      <c r="V6" s="29"/>
      <c r="W6" s="29"/>
      <c r="X6" s="29"/>
      <c r="Y6" s="29"/>
    </row>
    <row r="7" spans="1:25" ht="24" customHeight="1">
      <c r="A7" s="29"/>
      <c r="B7" s="226" t="s">
        <v>365</v>
      </c>
      <c r="C7" s="29" t="s">
        <v>627</v>
      </c>
      <c r="D7" s="29"/>
      <c r="E7" s="29"/>
      <c r="F7" s="29"/>
      <c r="G7" s="29"/>
      <c r="H7" s="29"/>
      <c r="I7" s="29"/>
      <c r="J7" s="29"/>
      <c r="K7" s="29"/>
      <c r="L7" s="29"/>
      <c r="M7" s="29"/>
      <c r="N7" s="29"/>
      <c r="O7" s="29"/>
      <c r="P7" s="29"/>
      <c r="Q7" s="29"/>
      <c r="R7" s="29"/>
      <c r="S7" s="29"/>
      <c r="T7" s="29"/>
      <c r="U7" s="29"/>
      <c r="V7" s="29"/>
      <c r="W7" s="29"/>
      <c r="X7" s="29"/>
      <c r="Y7" s="29"/>
    </row>
    <row r="8" spans="1:25" ht="24" customHeight="1">
      <c r="A8" s="29"/>
      <c r="B8" s="29"/>
      <c r="C8" s="29"/>
      <c r="D8" s="29"/>
      <c r="E8" s="29"/>
      <c r="F8" s="29"/>
      <c r="G8" s="29"/>
      <c r="H8" s="29"/>
      <c r="I8" s="29"/>
      <c r="J8" s="29"/>
      <c r="K8" s="29"/>
      <c r="L8" s="29"/>
      <c r="M8" s="29"/>
      <c r="N8" s="29"/>
      <c r="O8" s="29"/>
      <c r="P8" s="29"/>
      <c r="Q8" s="29"/>
      <c r="R8" s="29"/>
      <c r="S8" s="29"/>
      <c r="T8" s="29"/>
      <c r="U8" s="29"/>
      <c r="V8" s="29"/>
      <c r="W8" s="29"/>
      <c r="X8" s="29"/>
      <c r="Y8" s="29"/>
    </row>
    <row r="9" spans="1:25" ht="24" customHeight="1">
      <c r="A9" s="29"/>
      <c r="B9" s="29"/>
      <c r="C9" s="29"/>
      <c r="D9" s="29"/>
      <c r="E9" s="29"/>
      <c r="F9" s="29"/>
      <c r="G9" s="29"/>
      <c r="H9" s="29"/>
      <c r="I9" s="29"/>
      <c r="J9" s="29"/>
      <c r="K9" s="29"/>
      <c r="L9" s="29"/>
      <c r="M9" s="29"/>
      <c r="N9" s="29"/>
      <c r="O9" s="29"/>
      <c r="P9" s="29"/>
      <c r="Q9" s="29"/>
      <c r="R9" s="29"/>
      <c r="S9" s="29"/>
      <c r="T9" s="29"/>
      <c r="U9" s="29"/>
      <c r="V9" s="29"/>
      <c r="W9" s="29"/>
      <c r="X9" s="29"/>
      <c r="Y9" s="29"/>
    </row>
    <row r="10" spans="1:25" ht="24" customHeight="1">
      <c r="A10" s="440" t="s">
        <v>320</v>
      </c>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row>
    <row r="11" spans="1:25" ht="36" customHeight="1">
      <c r="A11" s="283"/>
      <c r="B11" s="282"/>
      <c r="C11" s="441"/>
      <c r="D11" s="442"/>
      <c r="E11" s="443"/>
      <c r="F11" s="441"/>
      <c r="G11" s="441"/>
      <c r="H11" s="444"/>
      <c r="I11" s="443"/>
      <c r="J11" s="441"/>
      <c r="K11" s="445"/>
      <c r="L11" s="445"/>
      <c r="M11" s="445"/>
      <c r="N11" s="445"/>
      <c r="O11" s="445"/>
      <c r="P11" s="445"/>
      <c r="Q11" s="445"/>
      <c r="R11" s="445"/>
      <c r="S11" s="445"/>
      <c r="T11" s="446"/>
      <c r="U11" s="227" t="s">
        <v>850</v>
      </c>
      <c r="V11" s="447"/>
      <c r="W11" s="447"/>
      <c r="X11" s="447"/>
      <c r="Y11" s="448"/>
    </row>
    <row r="12" spans="1:25" ht="20.100000000000001" customHeight="1"/>
    <row r="13" spans="1:25" ht="24" customHeight="1">
      <c r="A13" s="450" t="s">
        <v>851</v>
      </c>
      <c r="B13" s="450"/>
      <c r="C13" s="450"/>
      <c r="D13" s="450"/>
      <c r="E13" s="450"/>
      <c r="F13" s="450"/>
      <c r="H13" s="451" t="str">
        <f>'様式 A-1'!AV38</f>
        <v>第49回全日本ライフセービング選手権大会　南関東ブロック予選会</v>
      </c>
      <c r="I13" s="451"/>
      <c r="J13" s="451"/>
      <c r="K13" s="451"/>
      <c r="L13" s="451"/>
      <c r="M13" s="451"/>
      <c r="N13" s="451"/>
      <c r="O13" s="451"/>
      <c r="P13" s="451"/>
      <c r="Q13" s="451"/>
      <c r="R13" s="451"/>
      <c r="S13" s="451"/>
      <c r="T13" s="451"/>
      <c r="U13" s="451"/>
      <c r="W13" s="452" t="s">
        <v>929</v>
      </c>
      <c r="X13" s="453"/>
      <c r="Y13" s="454"/>
    </row>
    <row r="14" spans="1:25" ht="24" customHeight="1">
      <c r="W14" s="455"/>
      <c r="X14" s="456"/>
      <c r="Y14" s="457"/>
    </row>
    <row r="15" spans="1:25" ht="24" customHeight="1"/>
    <row r="16" spans="1:25" ht="24" customHeight="1">
      <c r="A16" s="458" t="s">
        <v>15</v>
      </c>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row>
    <row r="17" spans="1:25" ht="36" customHeight="1"/>
    <row r="18" spans="1:25" ht="60" customHeight="1">
      <c r="A18" s="276" t="s">
        <v>852</v>
      </c>
      <c r="B18" s="449" t="s">
        <v>853</v>
      </c>
      <c r="C18" s="449"/>
      <c r="D18" s="449"/>
      <c r="E18" s="449"/>
      <c r="F18" s="449"/>
      <c r="G18" s="449"/>
      <c r="H18" s="449"/>
      <c r="I18" s="449"/>
      <c r="J18" s="449"/>
      <c r="K18" s="449"/>
      <c r="L18" s="449"/>
      <c r="M18" s="449"/>
      <c r="N18" s="449"/>
      <c r="O18" s="449"/>
      <c r="P18" s="449"/>
      <c r="Q18" s="449"/>
      <c r="R18" s="449"/>
      <c r="S18" s="449"/>
      <c r="T18" s="449"/>
      <c r="U18" s="449"/>
      <c r="V18" s="449"/>
      <c r="W18" s="449"/>
      <c r="X18" s="449"/>
      <c r="Y18" s="449"/>
    </row>
    <row r="19" spans="1:25" ht="60" customHeight="1">
      <c r="A19" s="276" t="s">
        <v>75</v>
      </c>
      <c r="B19" s="449" t="s">
        <v>854</v>
      </c>
      <c r="C19" s="449"/>
      <c r="D19" s="449"/>
      <c r="E19" s="449"/>
      <c r="F19" s="449"/>
      <c r="G19" s="449"/>
      <c r="H19" s="449"/>
      <c r="I19" s="449"/>
      <c r="J19" s="449"/>
      <c r="K19" s="449"/>
      <c r="L19" s="449"/>
      <c r="M19" s="449"/>
      <c r="N19" s="449"/>
      <c r="O19" s="449"/>
      <c r="P19" s="449"/>
      <c r="Q19" s="449"/>
      <c r="R19" s="449"/>
      <c r="S19" s="449"/>
      <c r="T19" s="449"/>
      <c r="U19" s="449"/>
      <c r="V19" s="449"/>
      <c r="W19" s="449"/>
      <c r="X19" s="449"/>
      <c r="Y19" s="449"/>
    </row>
    <row r="20" spans="1:25" ht="60" customHeight="1">
      <c r="A20" s="276" t="s">
        <v>73</v>
      </c>
      <c r="B20" s="449" t="s">
        <v>855</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row>
    <row r="21" spans="1:25" ht="90" customHeight="1">
      <c r="A21" s="276" t="s">
        <v>316</v>
      </c>
      <c r="B21" s="459" t="s">
        <v>856</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row>
    <row r="22" spans="1:25" ht="60" customHeight="1">
      <c r="A22" s="276" t="s">
        <v>317</v>
      </c>
      <c r="B22" s="449" t="s">
        <v>857</v>
      </c>
      <c r="C22" s="449"/>
      <c r="D22" s="449"/>
      <c r="E22" s="449"/>
      <c r="F22" s="449"/>
      <c r="G22" s="449"/>
      <c r="H22" s="449"/>
      <c r="I22" s="449"/>
      <c r="J22" s="449"/>
      <c r="K22" s="449"/>
      <c r="L22" s="449"/>
      <c r="M22" s="449"/>
      <c r="N22" s="449"/>
      <c r="O22" s="449"/>
      <c r="P22" s="449"/>
      <c r="Q22" s="449"/>
      <c r="R22" s="449"/>
      <c r="S22" s="449"/>
      <c r="T22" s="449"/>
      <c r="U22" s="449"/>
      <c r="V22" s="449"/>
      <c r="W22" s="449"/>
      <c r="X22" s="449"/>
      <c r="Y22" s="449"/>
    </row>
    <row r="23" spans="1:25" ht="60" customHeight="1">
      <c r="A23" s="276" t="s">
        <v>318</v>
      </c>
      <c r="B23" s="449" t="s">
        <v>858</v>
      </c>
      <c r="C23" s="449"/>
      <c r="D23" s="449"/>
      <c r="E23" s="449"/>
      <c r="F23" s="449"/>
      <c r="G23" s="449"/>
      <c r="H23" s="449"/>
      <c r="I23" s="449"/>
      <c r="J23" s="449"/>
      <c r="K23" s="449"/>
      <c r="L23" s="449"/>
      <c r="M23" s="449"/>
      <c r="N23" s="449"/>
      <c r="O23" s="449"/>
      <c r="P23" s="449"/>
      <c r="Q23" s="449"/>
      <c r="R23" s="449"/>
      <c r="S23" s="449"/>
      <c r="T23" s="449"/>
      <c r="U23" s="449"/>
      <c r="V23" s="449"/>
      <c r="W23" s="449"/>
      <c r="X23" s="449"/>
      <c r="Y23" s="449"/>
    </row>
    <row r="24" spans="1:25" ht="90" customHeight="1">
      <c r="A24" s="276" t="s">
        <v>319</v>
      </c>
      <c r="B24" s="449" t="s">
        <v>859</v>
      </c>
      <c r="C24" s="449"/>
      <c r="D24" s="449"/>
      <c r="E24" s="449"/>
      <c r="F24" s="449"/>
      <c r="G24" s="449"/>
      <c r="H24" s="449"/>
      <c r="I24" s="449"/>
      <c r="J24" s="449"/>
      <c r="K24" s="449"/>
      <c r="L24" s="449"/>
      <c r="M24" s="449"/>
      <c r="N24" s="449"/>
      <c r="O24" s="449"/>
      <c r="P24" s="449"/>
      <c r="Q24" s="449"/>
      <c r="R24" s="449"/>
      <c r="S24" s="449"/>
      <c r="T24" s="449"/>
      <c r="U24" s="449"/>
      <c r="V24" s="449"/>
      <c r="W24" s="449"/>
      <c r="X24" s="449"/>
      <c r="Y24" s="449"/>
    </row>
    <row r="25" spans="1:25" ht="60" customHeight="1">
      <c r="A25" s="276" t="s">
        <v>618</v>
      </c>
      <c r="B25" s="449" t="s">
        <v>860</v>
      </c>
      <c r="C25" s="449"/>
      <c r="D25" s="449"/>
      <c r="E25" s="449"/>
      <c r="F25" s="449"/>
      <c r="G25" s="449"/>
      <c r="H25" s="449"/>
      <c r="I25" s="449"/>
      <c r="J25" s="449"/>
      <c r="K25" s="449"/>
      <c r="L25" s="449"/>
      <c r="M25" s="449"/>
      <c r="N25" s="449"/>
      <c r="O25" s="449"/>
      <c r="P25" s="449"/>
      <c r="Q25" s="449"/>
      <c r="R25" s="449"/>
      <c r="S25" s="449"/>
      <c r="T25" s="449"/>
      <c r="U25" s="449"/>
      <c r="V25" s="449"/>
      <c r="W25" s="449"/>
      <c r="X25" s="449"/>
      <c r="Y25" s="449"/>
    </row>
    <row r="26" spans="1:25" ht="24" customHeight="1"/>
    <row r="27" spans="1:25" ht="36" customHeight="1">
      <c r="A27" s="460" t="s">
        <v>622</v>
      </c>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row>
    <row r="28" spans="1:25" ht="36" customHeight="1">
      <c r="A28" s="277"/>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row>
    <row r="29" spans="1:25" ht="36" customHeight="1">
      <c r="D29" s="228"/>
      <c r="E29" s="228"/>
      <c r="F29" s="228"/>
      <c r="G29" s="228"/>
      <c r="H29" s="228"/>
      <c r="I29" s="228"/>
      <c r="N29" s="461" t="s">
        <v>1061</v>
      </c>
      <c r="O29" s="462"/>
      <c r="P29" s="463"/>
      <c r="Q29" s="463"/>
      <c r="R29" s="463"/>
      <c r="S29" s="229" t="s">
        <v>861</v>
      </c>
      <c r="T29" s="463"/>
      <c r="U29" s="463"/>
      <c r="V29" s="229" t="s">
        <v>862</v>
      </c>
      <c r="W29" s="463"/>
      <c r="X29" s="463"/>
      <c r="Y29" s="229" t="s">
        <v>863</v>
      </c>
    </row>
    <row r="30" spans="1:25" ht="20.100000000000001" customHeight="1">
      <c r="D30" s="228"/>
      <c r="E30" s="228"/>
      <c r="F30" s="228"/>
      <c r="G30" s="228"/>
      <c r="H30" s="228"/>
      <c r="I30" s="228"/>
    </row>
    <row r="31" spans="1:25" ht="48" customHeight="1">
      <c r="A31" s="472" t="s">
        <v>16</v>
      </c>
      <c r="B31" s="473"/>
      <c r="C31" s="464">
        <f>IF('様式 A-1'!D7&lt;&gt;"",'様式 A-1'!D7,'様式 A-1'!D8)</f>
        <v>0</v>
      </c>
      <c r="D31" s="464"/>
      <c r="E31" s="464"/>
      <c r="F31" s="464"/>
      <c r="G31" s="464"/>
      <c r="H31" s="464"/>
      <c r="I31" s="464"/>
      <c r="J31" s="464"/>
      <c r="K31" s="464"/>
      <c r="L31" s="464"/>
      <c r="M31" s="464"/>
      <c r="N31" s="464"/>
      <c r="O31" s="464"/>
      <c r="P31" s="464"/>
      <c r="Q31" s="464"/>
      <c r="R31" s="464"/>
      <c r="S31" s="464"/>
      <c r="T31" s="464"/>
      <c r="U31" s="464"/>
      <c r="V31" s="464"/>
      <c r="W31" s="464"/>
      <c r="X31" s="464"/>
      <c r="Y31" s="465"/>
    </row>
    <row r="32" spans="1:25" ht="48" customHeight="1">
      <c r="A32" s="466" t="s">
        <v>1058</v>
      </c>
      <c r="B32" s="467"/>
      <c r="C32" s="468"/>
      <c r="D32" s="468"/>
      <c r="E32" s="468"/>
      <c r="F32" s="468"/>
      <c r="G32" s="468"/>
      <c r="H32" s="468"/>
      <c r="I32" s="468"/>
      <c r="J32" s="468"/>
      <c r="K32" s="468"/>
      <c r="L32" s="468"/>
      <c r="M32" s="469" t="s">
        <v>17</v>
      </c>
      <c r="N32" s="469"/>
      <c r="O32" s="470" t="s">
        <v>623</v>
      </c>
      <c r="P32" s="471"/>
      <c r="Q32" s="471"/>
      <c r="R32" s="471"/>
      <c r="S32" s="471"/>
      <c r="T32" s="471"/>
      <c r="U32" s="471"/>
      <c r="V32" s="471"/>
      <c r="W32" s="471"/>
      <c r="X32" s="471"/>
      <c r="Y32" s="471"/>
    </row>
    <row r="33" spans="1:25" ht="48" customHeight="1">
      <c r="A33" s="466" t="s">
        <v>1059</v>
      </c>
      <c r="B33" s="467"/>
      <c r="C33" s="231" t="s">
        <v>21</v>
      </c>
      <c r="D33" s="474"/>
      <c r="E33" s="475"/>
      <c r="F33" s="475"/>
      <c r="G33" s="475"/>
      <c r="H33" s="475"/>
      <c r="I33" s="475"/>
      <c r="J33" s="475"/>
      <c r="K33" s="475"/>
      <c r="L33" s="475"/>
      <c r="M33" s="475"/>
      <c r="N33" s="475"/>
      <c r="O33" s="475"/>
      <c r="P33" s="475"/>
      <c r="Q33" s="475"/>
      <c r="R33" s="475"/>
      <c r="S33" s="475"/>
      <c r="T33" s="475"/>
      <c r="U33" s="475"/>
      <c r="V33" s="475"/>
      <c r="W33" s="475"/>
      <c r="X33" s="475"/>
      <c r="Y33" s="476"/>
    </row>
    <row r="34" spans="1:25" ht="48" customHeight="1">
      <c r="A34" s="466" t="s">
        <v>1060</v>
      </c>
      <c r="B34" s="467"/>
      <c r="C34" s="468"/>
      <c r="D34" s="468"/>
      <c r="E34" s="468"/>
      <c r="F34" s="468"/>
      <c r="G34" s="468"/>
      <c r="H34" s="468"/>
      <c r="I34" s="468"/>
      <c r="J34" s="468"/>
      <c r="K34" s="468"/>
      <c r="L34" s="477"/>
      <c r="M34" s="478" t="s">
        <v>34</v>
      </c>
      <c r="N34" s="479"/>
      <c r="O34" s="480"/>
      <c r="P34" s="468"/>
      <c r="Q34" s="468"/>
      <c r="R34" s="468"/>
      <c r="S34" s="231" t="s">
        <v>18</v>
      </c>
      <c r="T34" s="468"/>
      <c r="U34" s="468"/>
      <c r="V34" s="231" t="s">
        <v>19</v>
      </c>
      <c r="W34" s="468"/>
      <c r="X34" s="468"/>
      <c r="Y34" s="230" t="s">
        <v>20</v>
      </c>
    </row>
    <row r="35" spans="1:25" ht="24" customHeight="1"/>
    <row r="36" spans="1:25" ht="24" customHeight="1"/>
    <row r="37" spans="1:25" ht="24" customHeight="1">
      <c r="D37" s="228"/>
      <c r="E37" s="228"/>
      <c r="F37" s="228"/>
      <c r="G37" s="228"/>
      <c r="H37" s="228"/>
      <c r="I37" s="228"/>
    </row>
    <row r="38" spans="1:25" ht="24" customHeight="1"/>
    <row r="39" spans="1:25" ht="24" customHeight="1"/>
    <row r="40" spans="1:25" ht="24" customHeight="1"/>
    <row r="41" spans="1:25" ht="24" customHeight="1"/>
    <row r="42" spans="1:25" ht="24" customHeight="1"/>
    <row r="43" spans="1:25" ht="24" customHeight="1"/>
    <row r="44" spans="1:25" ht="24" customHeight="1"/>
    <row r="45" spans="1:25" ht="24" customHeight="1"/>
    <row r="46" spans="1:25" ht="24" customHeight="1"/>
    <row r="47" spans="1:25" ht="24" customHeight="1"/>
    <row r="48" spans="1:25"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algorithmName="SHA-512" hashValue="UDezgs+HhOUnqXJrY8ejbvZqQ+gXnmhSscaW3G1nlXGzuJuAvMxbpvA31Qip7PU0lAqSc5LGk4F2/dO9R85v7Q==" saltValue="kawv/ZygdkCudjjZ/mTzZA==" spinCount="100000" sheet="1" objects="1" scenarios="1"/>
  <mergeCells count="41">
    <mergeCell ref="A33:B33"/>
    <mergeCell ref="D33:F33"/>
    <mergeCell ref="G33:Y33"/>
    <mergeCell ref="A34:B34"/>
    <mergeCell ref="C34:L34"/>
    <mergeCell ref="M34:O34"/>
    <mergeCell ref="P34:R34"/>
    <mergeCell ref="T34:U34"/>
    <mergeCell ref="W34:X34"/>
    <mergeCell ref="C31:Y31"/>
    <mergeCell ref="A32:B32"/>
    <mergeCell ref="C32:L32"/>
    <mergeCell ref="M32:N32"/>
    <mergeCell ref="O32:Y32"/>
    <mergeCell ref="A31:B31"/>
    <mergeCell ref="A27:Y27"/>
    <mergeCell ref="N29:O29"/>
    <mergeCell ref="P29:R29"/>
    <mergeCell ref="T29:U29"/>
    <mergeCell ref="W29:X29"/>
    <mergeCell ref="B25:Y25"/>
    <mergeCell ref="A13:F13"/>
    <mergeCell ref="H13:U13"/>
    <mergeCell ref="W13:Y14"/>
    <mergeCell ref="A16:Y16"/>
    <mergeCell ref="B18:Y18"/>
    <mergeCell ref="B19:Y19"/>
    <mergeCell ref="B20:Y20"/>
    <mergeCell ref="B21:Y21"/>
    <mergeCell ref="B22:Y22"/>
    <mergeCell ref="B23:Y23"/>
    <mergeCell ref="B24:Y24"/>
    <mergeCell ref="A1:D1"/>
    <mergeCell ref="E1:Y1"/>
    <mergeCell ref="A10:Y10"/>
    <mergeCell ref="C11:D11"/>
    <mergeCell ref="E11:F11"/>
    <mergeCell ref="G11:H11"/>
    <mergeCell ref="I11:J11"/>
    <mergeCell ref="K11:T11"/>
    <mergeCell ref="V11:Y11"/>
  </mergeCells>
  <phoneticPr fontId="67"/>
  <printOptions horizontalCentered="1"/>
  <pageMargins left="0.78740157480314965" right="0.78740157480314965" top="0.59055118110236227" bottom="0.78740157480314965" header="0.31496062992125984" footer="0.31496062992125984"/>
  <pageSetup paperSize="9" scale="72" orientation="portrait" r:id="rId1"/>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173"/>
  <sheetViews>
    <sheetView zoomScaleNormal="100" workbookViewId="0">
      <selection activeCell="C4" sqref="C4"/>
    </sheetView>
  </sheetViews>
  <sheetFormatPr defaultColWidth="9" defaultRowHeight="13.2"/>
  <cols>
    <col min="1" max="1" width="10.6640625" style="1" customWidth="1"/>
    <col min="2" max="2" width="55.77734375" style="1" customWidth="1"/>
    <col min="3" max="3" width="40.6640625" style="1" customWidth="1"/>
    <col min="4" max="4" width="17.109375" style="1" customWidth="1"/>
    <col min="5" max="5" width="16.88671875" style="1" bestFit="1" customWidth="1"/>
    <col min="6" max="6" width="16.6640625" style="1" customWidth="1"/>
    <col min="7" max="13" width="12.77734375" style="1" customWidth="1"/>
    <col min="14" max="31" width="10.6640625" style="1" customWidth="1"/>
    <col min="32" max="35" width="12.77734375" style="1" customWidth="1"/>
    <col min="36" max="46" width="10.6640625" style="1" customWidth="1"/>
    <col min="47" max="47" width="10.77734375" style="1" customWidth="1"/>
    <col min="48" max="52" width="12.77734375" style="1" customWidth="1"/>
    <col min="53" max="81" width="10.6640625" style="1" customWidth="1"/>
    <col min="82" max="16384" width="9" style="1"/>
  </cols>
  <sheetData>
    <row r="1" spans="1:81" ht="20.100000000000001" customHeight="1">
      <c r="A1" s="2" t="s">
        <v>451</v>
      </c>
      <c r="B1" s="2" t="s">
        <v>452</v>
      </c>
      <c r="C1" s="2" t="s">
        <v>453</v>
      </c>
      <c r="D1" s="2" t="s">
        <v>454</v>
      </c>
      <c r="E1" s="2" t="s">
        <v>455</v>
      </c>
      <c r="F1" s="2" t="s">
        <v>456</v>
      </c>
      <c r="G1" s="2" t="s">
        <v>457</v>
      </c>
      <c r="H1" s="2" t="s">
        <v>458</v>
      </c>
      <c r="I1" s="2" t="s">
        <v>459</v>
      </c>
      <c r="J1" s="2" t="s">
        <v>460</v>
      </c>
      <c r="K1" s="2" t="s">
        <v>461</v>
      </c>
      <c r="L1" s="2" t="s">
        <v>462</v>
      </c>
      <c r="M1" s="2" t="s">
        <v>463</v>
      </c>
      <c r="N1" s="2" t="s">
        <v>464</v>
      </c>
      <c r="O1" s="2" t="s">
        <v>465</v>
      </c>
      <c r="P1" s="2" t="s">
        <v>466</v>
      </c>
      <c r="Q1" s="2" t="s">
        <v>467</v>
      </c>
      <c r="R1" s="2" t="s">
        <v>468</v>
      </c>
      <c r="S1" s="2" t="s">
        <v>469</v>
      </c>
      <c r="T1" s="2" t="s">
        <v>470</v>
      </c>
      <c r="U1" s="2" t="s">
        <v>471</v>
      </c>
      <c r="V1" s="2" t="s">
        <v>472</v>
      </c>
      <c r="W1" s="2" t="s">
        <v>473</v>
      </c>
      <c r="X1" s="2" t="s">
        <v>1012</v>
      </c>
      <c r="Y1" s="2" t="s">
        <v>1013</v>
      </c>
      <c r="Z1" s="2" t="s">
        <v>1014</v>
      </c>
      <c r="AA1" s="2" t="s">
        <v>1015</v>
      </c>
      <c r="AB1" s="2" t="s">
        <v>1016</v>
      </c>
      <c r="AC1" s="2" t="s">
        <v>1017</v>
      </c>
      <c r="AD1" s="2" t="s">
        <v>474</v>
      </c>
      <c r="AE1" s="2" t="s">
        <v>475</v>
      </c>
      <c r="AF1" s="2" t="s">
        <v>1019</v>
      </c>
      <c r="AG1" s="2" t="s">
        <v>1020</v>
      </c>
      <c r="AH1" s="2" t="s">
        <v>476</v>
      </c>
      <c r="AI1" s="2" t="s">
        <v>477</v>
      </c>
      <c r="AJ1" s="2" t="s">
        <v>478</v>
      </c>
      <c r="AK1" s="2" t="s">
        <v>479</v>
      </c>
      <c r="AL1" s="2" t="s">
        <v>480</v>
      </c>
      <c r="AM1" s="2" t="s">
        <v>481</v>
      </c>
      <c r="AN1" s="2" t="s">
        <v>482</v>
      </c>
      <c r="AO1" s="2" t="s">
        <v>483</v>
      </c>
      <c r="AP1" s="2" t="s">
        <v>484</v>
      </c>
      <c r="AQ1" s="2" t="s">
        <v>485</v>
      </c>
      <c r="AR1" s="2" t="s">
        <v>486</v>
      </c>
      <c r="AS1" s="2" t="s">
        <v>487</v>
      </c>
      <c r="AT1" s="2" t="s">
        <v>488</v>
      </c>
      <c r="AU1" s="2" t="s">
        <v>489</v>
      </c>
      <c r="AV1" s="2" t="s">
        <v>490</v>
      </c>
      <c r="AW1" s="2" t="s">
        <v>491</v>
      </c>
      <c r="AX1" s="2" t="s">
        <v>492</v>
      </c>
      <c r="AY1" s="2" t="s">
        <v>493</v>
      </c>
      <c r="AZ1" s="2" t="s">
        <v>1021</v>
      </c>
      <c r="BA1" s="2" t="s">
        <v>1022</v>
      </c>
      <c r="BB1" s="2" t="s">
        <v>494</v>
      </c>
      <c r="BC1" s="2" t="s">
        <v>495</v>
      </c>
      <c r="BD1" s="2" t="s">
        <v>496</v>
      </c>
      <c r="BE1" s="2" t="s">
        <v>497</v>
      </c>
      <c r="BF1" s="2" t="s">
        <v>498</v>
      </c>
      <c r="BG1" s="2" t="s">
        <v>499</v>
      </c>
      <c r="BH1" s="2" t="s">
        <v>500</v>
      </c>
      <c r="BI1" s="2" t="s">
        <v>501</v>
      </c>
      <c r="BJ1" s="2" t="s">
        <v>502</v>
      </c>
      <c r="BK1" s="2" t="s">
        <v>503</v>
      </c>
      <c r="BL1" s="2" t="s">
        <v>504</v>
      </c>
      <c r="BM1" s="2" t="s">
        <v>505</v>
      </c>
      <c r="BN1" s="2" t="s">
        <v>506</v>
      </c>
      <c r="BO1" s="2"/>
      <c r="BP1" s="2" t="s">
        <v>507</v>
      </c>
      <c r="BQ1" s="2" t="s">
        <v>508</v>
      </c>
      <c r="BR1" s="2" t="s">
        <v>509</v>
      </c>
      <c r="BS1" s="2" t="s">
        <v>510</v>
      </c>
      <c r="BT1" s="2" t="s">
        <v>511</v>
      </c>
      <c r="BU1" s="2" t="s">
        <v>512</v>
      </c>
      <c r="BV1" s="2" t="s">
        <v>513</v>
      </c>
      <c r="BW1" s="2" t="s">
        <v>514</v>
      </c>
      <c r="BX1" s="2"/>
      <c r="BY1" s="2"/>
      <c r="BZ1" s="2"/>
    </row>
    <row r="2" spans="1:81" s="59" customFormat="1" ht="30" customHeight="1">
      <c r="A2" s="60" t="s">
        <v>363</v>
      </c>
      <c r="B2" s="60" t="s">
        <v>62</v>
      </c>
      <c r="C2" s="60" t="s">
        <v>62</v>
      </c>
      <c r="D2" s="60" t="s">
        <v>63</v>
      </c>
      <c r="E2" s="60" t="s">
        <v>64</v>
      </c>
      <c r="F2" s="60" t="s">
        <v>65</v>
      </c>
      <c r="G2" s="60" t="s">
        <v>66</v>
      </c>
      <c r="H2" s="60" t="s">
        <v>66</v>
      </c>
      <c r="I2" s="60" t="s">
        <v>66</v>
      </c>
      <c r="J2" s="60" t="s">
        <v>66</v>
      </c>
      <c r="K2" s="60" t="s">
        <v>66</v>
      </c>
      <c r="L2" s="60" t="s">
        <v>66</v>
      </c>
      <c r="M2" s="60" t="s">
        <v>66</v>
      </c>
      <c r="N2" s="60" t="s">
        <v>1011</v>
      </c>
      <c r="O2" s="60" t="s">
        <v>1011</v>
      </c>
      <c r="P2" s="60" t="s">
        <v>1011</v>
      </c>
      <c r="Q2" s="60" t="s">
        <v>1011</v>
      </c>
      <c r="R2" s="60" t="s">
        <v>1011</v>
      </c>
      <c r="S2" s="60" t="s">
        <v>1011</v>
      </c>
      <c r="T2" s="60" t="s">
        <v>1011</v>
      </c>
      <c r="U2" s="60" t="s">
        <v>343</v>
      </c>
      <c r="V2" s="60" t="s">
        <v>343</v>
      </c>
      <c r="W2" s="60" t="s">
        <v>343</v>
      </c>
      <c r="X2" s="60" t="s">
        <v>343</v>
      </c>
      <c r="Y2" s="60" t="s">
        <v>343</v>
      </c>
      <c r="Z2" s="60" t="s">
        <v>343</v>
      </c>
      <c r="AA2" s="60" t="s">
        <v>343</v>
      </c>
      <c r="AB2" s="60" t="s">
        <v>343</v>
      </c>
      <c r="AC2" s="60" t="s">
        <v>343</v>
      </c>
      <c r="AD2" s="60" t="s">
        <v>343</v>
      </c>
      <c r="AE2" s="60" t="s">
        <v>343</v>
      </c>
      <c r="AF2" s="60" t="s">
        <v>343</v>
      </c>
      <c r="AG2" s="60" t="s">
        <v>343</v>
      </c>
      <c r="AH2" s="60" t="s">
        <v>343</v>
      </c>
      <c r="AI2" s="60" t="s">
        <v>343</v>
      </c>
      <c r="AJ2" s="60" t="s">
        <v>363</v>
      </c>
      <c r="AK2" s="60" t="s">
        <v>363</v>
      </c>
      <c r="AL2" s="60" t="s">
        <v>363</v>
      </c>
      <c r="AM2" s="60" t="s">
        <v>363</v>
      </c>
      <c r="AN2" s="60" t="s">
        <v>363</v>
      </c>
      <c r="AO2" s="60" t="s">
        <v>67</v>
      </c>
      <c r="AP2" s="60" t="s">
        <v>67</v>
      </c>
      <c r="AQ2" s="60" t="s">
        <v>67</v>
      </c>
      <c r="AR2" s="60" t="s">
        <v>67</v>
      </c>
      <c r="AS2" s="60" t="s">
        <v>67</v>
      </c>
      <c r="AT2" s="60" t="s">
        <v>67</v>
      </c>
      <c r="AU2" s="60" t="s">
        <v>68</v>
      </c>
      <c r="AV2" s="60" t="s">
        <v>68</v>
      </c>
      <c r="AW2" s="60" t="s">
        <v>68</v>
      </c>
      <c r="AX2" s="60" t="s">
        <v>68</v>
      </c>
      <c r="AY2" s="60" t="s">
        <v>68</v>
      </c>
      <c r="AZ2" s="60" t="s">
        <v>68</v>
      </c>
      <c r="BA2" s="60" t="s">
        <v>339</v>
      </c>
      <c r="BB2" s="60" t="s">
        <v>265</v>
      </c>
      <c r="BC2" s="60" t="s">
        <v>266</v>
      </c>
      <c r="BD2" s="60" t="s">
        <v>947</v>
      </c>
      <c r="BE2" s="60" t="s">
        <v>948</v>
      </c>
      <c r="BF2" s="60" t="s">
        <v>949</v>
      </c>
      <c r="BG2" s="60" t="s">
        <v>951</v>
      </c>
      <c r="BH2" s="60" t="s">
        <v>952</v>
      </c>
      <c r="BI2" s="60" t="s">
        <v>280</v>
      </c>
      <c r="BJ2" s="60" t="s">
        <v>281</v>
      </c>
      <c r="BK2" s="60" t="s">
        <v>944</v>
      </c>
      <c r="BL2" s="60" t="s">
        <v>945</v>
      </c>
      <c r="BM2" s="60" t="s">
        <v>946</v>
      </c>
      <c r="BN2" s="60" t="s">
        <v>372</v>
      </c>
      <c r="BO2" s="60" t="s">
        <v>950</v>
      </c>
      <c r="BP2" s="60" t="s">
        <v>529</v>
      </c>
      <c r="BQ2" s="60" t="s">
        <v>530</v>
      </c>
      <c r="BR2" s="60" t="s">
        <v>531</v>
      </c>
      <c r="BS2" s="60" t="s">
        <v>532</v>
      </c>
      <c r="BT2" s="60" t="s">
        <v>529</v>
      </c>
      <c r="BU2" s="60" t="s">
        <v>530</v>
      </c>
      <c r="BV2" s="60" t="s">
        <v>531</v>
      </c>
      <c r="BW2" s="60" t="s">
        <v>532</v>
      </c>
      <c r="BX2" s="60"/>
      <c r="BY2" s="60"/>
      <c r="BZ2" s="60"/>
    </row>
    <row r="3" spans="1:81" s="59" customFormat="1" ht="19.95" customHeight="1" thickBot="1">
      <c r="U3" s="129"/>
      <c r="V3" s="129"/>
      <c r="W3" s="129"/>
      <c r="X3" s="129"/>
      <c r="Y3" s="129"/>
      <c r="Z3" s="129"/>
      <c r="AA3" s="129"/>
      <c r="AB3" s="129"/>
      <c r="AC3" s="129"/>
      <c r="AD3" s="129"/>
      <c r="AE3" s="129"/>
      <c r="CC3" s="60"/>
    </row>
    <row r="4" spans="1:81" ht="25.2" customHeight="1" thickBot="1">
      <c r="A4" s="2"/>
      <c r="B4" s="59" t="s">
        <v>276</v>
      </c>
      <c r="C4" s="285"/>
      <c r="D4" s="59" t="s">
        <v>846</v>
      </c>
      <c r="E4" s="59" t="s">
        <v>271</v>
      </c>
      <c r="F4" s="59" t="s">
        <v>297</v>
      </c>
      <c r="G4" s="59" t="s">
        <v>272</v>
      </c>
      <c r="H4" s="59"/>
      <c r="I4" s="59"/>
      <c r="J4" s="59"/>
      <c r="K4" s="59"/>
      <c r="L4" s="59"/>
      <c r="M4" s="59"/>
      <c r="N4" s="59" t="s">
        <v>301</v>
      </c>
      <c r="O4" s="59"/>
      <c r="P4" s="59"/>
      <c r="Q4" s="59"/>
      <c r="R4" s="59"/>
      <c r="S4" s="59"/>
      <c r="T4" s="59"/>
      <c r="U4" s="129" t="s">
        <v>309</v>
      </c>
      <c r="V4" s="129"/>
      <c r="W4" s="129"/>
      <c r="X4" s="129"/>
      <c r="Y4" s="129"/>
      <c r="Z4" s="129"/>
      <c r="AA4" s="129"/>
      <c r="AB4" s="129"/>
      <c r="AC4" s="129"/>
      <c r="AD4" s="129" t="s">
        <v>1004</v>
      </c>
      <c r="AE4" s="129"/>
      <c r="AF4" s="129" t="s">
        <v>1018</v>
      </c>
      <c r="AG4" s="129"/>
      <c r="AH4" s="129"/>
      <c r="AI4" s="129"/>
      <c r="AJ4" s="2"/>
      <c r="AK4" s="2"/>
      <c r="AL4" s="2"/>
      <c r="AM4" s="2"/>
      <c r="AN4" s="2"/>
      <c r="AO4" s="59" t="s">
        <v>275</v>
      </c>
      <c r="AP4" s="59"/>
      <c r="AQ4" s="59"/>
      <c r="AR4" s="59"/>
      <c r="AS4" s="59"/>
      <c r="AT4" s="59"/>
      <c r="AU4" s="59" t="s">
        <v>1023</v>
      </c>
      <c r="AV4" s="59"/>
      <c r="AW4" s="59"/>
      <c r="AX4" s="59"/>
      <c r="AY4" s="59"/>
      <c r="AZ4" s="59"/>
      <c r="BA4" s="59" t="s">
        <v>340</v>
      </c>
      <c r="BB4" s="59" t="s">
        <v>1030</v>
      </c>
      <c r="BC4" s="59"/>
      <c r="BD4" s="59"/>
      <c r="BE4" s="59"/>
      <c r="BF4" s="59"/>
      <c r="BG4" s="59"/>
      <c r="BH4" s="59"/>
      <c r="BI4" s="59" t="s">
        <v>1031</v>
      </c>
      <c r="BJ4" s="59"/>
      <c r="BK4" s="59"/>
      <c r="BL4" s="59"/>
      <c r="BM4" s="59"/>
      <c r="BN4" s="59"/>
      <c r="BO4" s="59"/>
      <c r="BP4" s="59" t="s">
        <v>519</v>
      </c>
      <c r="BQ4" s="59"/>
      <c r="BR4" s="59"/>
      <c r="BS4" s="59"/>
      <c r="BT4" s="59" t="s">
        <v>520</v>
      </c>
      <c r="BU4" s="59"/>
      <c r="BV4" s="59"/>
      <c r="BW4" s="59"/>
      <c r="BX4" s="2"/>
      <c r="BY4" s="2"/>
      <c r="BZ4" s="2"/>
      <c r="CC4" s="3"/>
    </row>
    <row r="5" spans="1:81" ht="19.95" customHeight="1">
      <c r="A5" s="2"/>
      <c r="B5" s="59"/>
      <c r="C5" s="59"/>
      <c r="D5" s="59"/>
      <c r="E5" s="59"/>
      <c r="F5" s="59"/>
      <c r="G5" s="59"/>
      <c r="H5" s="59"/>
      <c r="I5" s="59"/>
      <c r="J5" s="59"/>
      <c r="K5" s="59"/>
      <c r="L5" s="59"/>
      <c r="M5" s="59"/>
      <c r="N5" s="59"/>
      <c r="O5" s="59"/>
      <c r="P5" s="59"/>
      <c r="Q5" s="59"/>
      <c r="R5" s="59"/>
      <c r="S5" s="59"/>
      <c r="T5" s="59"/>
      <c r="U5" s="129"/>
      <c r="V5" s="129"/>
      <c r="W5" s="129"/>
      <c r="X5" s="129"/>
      <c r="Y5" s="129"/>
      <c r="Z5" s="129"/>
      <c r="AA5" s="129"/>
      <c r="AB5" s="129"/>
      <c r="AC5" s="129"/>
      <c r="AD5" s="129"/>
      <c r="AE5" s="129"/>
      <c r="AF5" s="129"/>
      <c r="AG5" s="129"/>
      <c r="AH5" s="129"/>
      <c r="AI5" s="129"/>
      <c r="AJ5" s="2"/>
      <c r="AK5" s="2"/>
      <c r="AL5" s="2"/>
      <c r="AM5" s="2"/>
      <c r="AN5" s="2"/>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2"/>
      <c r="BY5" s="2"/>
      <c r="BZ5" s="2"/>
      <c r="CC5" s="3"/>
    </row>
    <row r="6" spans="1:81" s="4" customFormat="1" ht="30" customHeight="1">
      <c r="A6" s="251" t="s">
        <v>447</v>
      </c>
      <c r="B6" s="252" t="s">
        <v>80</v>
      </c>
      <c r="C6" s="253" t="s">
        <v>1057</v>
      </c>
      <c r="D6" s="253" t="s">
        <v>1009</v>
      </c>
      <c r="E6" s="264" t="str">
        <f>IF('様式 A-1'!AG6="","","予選区分")</f>
        <v>予選区分</v>
      </c>
      <c r="F6" s="263" t="s">
        <v>1010</v>
      </c>
      <c r="G6" s="255" t="s">
        <v>8</v>
      </c>
      <c r="H6" s="255" t="s">
        <v>36</v>
      </c>
      <c r="I6" s="255" t="s">
        <v>13</v>
      </c>
      <c r="J6" s="255" t="s">
        <v>9</v>
      </c>
      <c r="K6" s="255" t="s">
        <v>10</v>
      </c>
      <c r="L6" s="255" t="s">
        <v>11</v>
      </c>
      <c r="M6" s="255" t="s">
        <v>12</v>
      </c>
      <c r="N6" s="256" t="s">
        <v>302</v>
      </c>
      <c r="O6" s="256" t="s">
        <v>303</v>
      </c>
      <c r="P6" s="256" t="s">
        <v>304</v>
      </c>
      <c r="Q6" s="256" t="s">
        <v>305</v>
      </c>
      <c r="R6" s="256" t="s">
        <v>306</v>
      </c>
      <c r="S6" s="256" t="s">
        <v>307</v>
      </c>
      <c r="T6" s="256" t="s">
        <v>308</v>
      </c>
      <c r="U6" s="265" t="s">
        <v>995</v>
      </c>
      <c r="V6" s="265" t="s">
        <v>996</v>
      </c>
      <c r="W6" s="266" t="s">
        <v>997</v>
      </c>
      <c r="X6" s="265" t="s">
        <v>998</v>
      </c>
      <c r="Y6" s="265" t="s">
        <v>999</v>
      </c>
      <c r="Z6" s="266" t="s">
        <v>1000</v>
      </c>
      <c r="AA6" s="265" t="s">
        <v>1001</v>
      </c>
      <c r="AB6" s="265" t="s">
        <v>1002</v>
      </c>
      <c r="AC6" s="266" t="s">
        <v>1003</v>
      </c>
      <c r="AD6" s="265" t="s">
        <v>814</v>
      </c>
      <c r="AE6" s="267" t="s">
        <v>815</v>
      </c>
      <c r="AF6" s="254" t="s">
        <v>905</v>
      </c>
      <c r="AG6" s="254" t="s">
        <v>814</v>
      </c>
      <c r="AH6" s="254" t="s">
        <v>816</v>
      </c>
      <c r="AI6" s="252" t="s">
        <v>37</v>
      </c>
      <c r="AJ6" s="257" t="s">
        <v>279</v>
      </c>
      <c r="AK6" s="257" t="s">
        <v>273</v>
      </c>
      <c r="AL6" s="74" t="s">
        <v>274</v>
      </c>
      <c r="AM6" s="257" t="s">
        <v>278</v>
      </c>
      <c r="AN6" s="257" t="s">
        <v>277</v>
      </c>
      <c r="AO6" s="254" t="str">
        <f>IF('様式 A-1'!Z20="","",'様式 A-1'!Z20)</f>
        <v/>
      </c>
      <c r="AP6" s="254" t="str">
        <f>IF('様式 A-1'!AB20="","",'様式 A-1'!AB20)</f>
        <v/>
      </c>
      <c r="AQ6" s="254" t="str">
        <f>IF('様式 A-1'!AD20="","",'様式 A-1'!AD20)</f>
        <v/>
      </c>
      <c r="AR6" s="254" t="str">
        <f>IF('様式 A-1'!AF20="","",'様式 A-1'!AF20)</f>
        <v/>
      </c>
      <c r="AS6" s="254" t="str">
        <f>IF('様式 A-1'!AH20="","",'様式 A-1'!AH20)</f>
        <v/>
      </c>
      <c r="AT6" s="254" t="str">
        <f>IF('様式 A-1'!AJ20="","",'様式 A-1'!AJ20)</f>
        <v/>
      </c>
      <c r="AU6" s="258" t="s">
        <v>1029</v>
      </c>
      <c r="AV6" s="256" t="s">
        <v>1024</v>
      </c>
      <c r="AW6" s="256" t="s">
        <v>1025</v>
      </c>
      <c r="AX6" s="256" t="s">
        <v>1026</v>
      </c>
      <c r="AY6" s="256" t="s">
        <v>1027</v>
      </c>
      <c r="AZ6" s="256" t="s">
        <v>1028</v>
      </c>
      <c r="BA6" s="4" t="s">
        <v>340</v>
      </c>
      <c r="BB6" s="270" t="s">
        <v>1032</v>
      </c>
      <c r="BC6" s="270" t="s">
        <v>1033</v>
      </c>
      <c r="BD6" s="270" t="s">
        <v>1034</v>
      </c>
      <c r="BE6" s="270" t="s">
        <v>1035</v>
      </c>
      <c r="BF6" s="270" t="s">
        <v>1036</v>
      </c>
      <c r="BG6" s="270" t="s">
        <v>1037</v>
      </c>
      <c r="BH6" s="270" t="s">
        <v>1038</v>
      </c>
      <c r="BI6" s="269" t="s">
        <v>1039</v>
      </c>
      <c r="BJ6" s="269" t="s">
        <v>1040</v>
      </c>
      <c r="BK6" s="269" t="s">
        <v>1041</v>
      </c>
      <c r="BL6" s="269" t="s">
        <v>1042</v>
      </c>
      <c r="BM6" s="269" t="s">
        <v>1043</v>
      </c>
      <c r="BN6" s="269" t="s">
        <v>1044</v>
      </c>
      <c r="BO6" s="269" t="s">
        <v>1045</v>
      </c>
      <c r="BP6" s="271" t="s">
        <v>1046</v>
      </c>
      <c r="BQ6" s="271" t="s">
        <v>1047</v>
      </c>
      <c r="BR6" s="271" t="s">
        <v>1048</v>
      </c>
      <c r="BS6" s="271" t="s">
        <v>1049</v>
      </c>
      <c r="BT6" s="272" t="s">
        <v>1050</v>
      </c>
      <c r="BU6" s="272" t="s">
        <v>1051</v>
      </c>
      <c r="BV6" s="272" t="s">
        <v>1052</v>
      </c>
      <c r="BW6" s="272" t="s">
        <v>1053</v>
      </c>
    </row>
    <row r="7" spans="1:81" s="3" customFormat="1" ht="24.9" customHeight="1">
      <c r="A7" s="115">
        <f>'様式 A-1'!AL1</f>
        <v>0</v>
      </c>
      <c r="B7" s="3">
        <f>IF('様式 A-1'!D7="",'様式 A-1'!D8,'様式 A-1'!D7)</f>
        <v>0</v>
      </c>
      <c r="C7" s="3">
        <f>IF('様式 A-1'!W7&lt;&gt;"",'様式 A-1'!W7,C4)</f>
        <v>0</v>
      </c>
      <c r="D7" s="3" t="str">
        <f>IF('様式 A-1'!AC7="","",'様式 A-1'!AC7)</f>
        <v/>
      </c>
      <c r="E7" s="3">
        <f>'様式 A-1'!AG7</f>
        <v>0</v>
      </c>
      <c r="F7" s="164" t="str">
        <f>'様式 A-1'!AM7&amp;"-"&amp;'様式 A-1'!AP7</f>
        <v>-</v>
      </c>
      <c r="G7" s="3" t="str">
        <f>TRIM('様式 A-1'!C11&amp;"　"&amp;'様式 A-1'!F11)</f>
        <v/>
      </c>
      <c r="H7" s="3" t="str">
        <f>ASC(TRIM('様式 A-1'!K11&amp;" "&amp;'様式 A-1'!O11))</f>
        <v/>
      </c>
      <c r="I7" s="3">
        <f>'様式 A-1'!U11</f>
        <v>0</v>
      </c>
      <c r="J7" s="3" t="str">
        <f>'様式 A-1'!D12</f>
        <v>000-0000</v>
      </c>
      <c r="K7" s="3">
        <f>'様式 A-1'!G12</f>
        <v>0</v>
      </c>
      <c r="L7" s="24" t="str">
        <f>'様式 A-1'!C13</f>
        <v>000-0000-0000</v>
      </c>
      <c r="M7" s="24">
        <f>'様式 A-1'!I13</f>
        <v>0</v>
      </c>
      <c r="N7" s="3" t="str">
        <f>IF('様式 A-1'!Y11="",G7,TRIM('様式 A-1'!Y11)&amp;"　"&amp;'様式 A-1'!AB11)</f>
        <v/>
      </c>
      <c r="O7" s="3" t="str">
        <f>IF('様式 A-1'!AG11="",H7,ASC(TRIM('様式 A-1'!AG11&amp;" "&amp;'様式 A-1'!AK11)))</f>
        <v/>
      </c>
      <c r="P7" s="3">
        <f>IF('様式 A-1'!AQ11="",I7,'様式 A-1'!AQ11)</f>
        <v>0</v>
      </c>
      <c r="Q7" s="3" t="str">
        <f>IF('様式 A-1'!Z12="",J7,'様式 A-1'!Z12)</f>
        <v>000-0000</v>
      </c>
      <c r="R7" s="3">
        <f>IF('様式 A-1'!AC12="",K7,'様式 A-1'!AC12)</f>
        <v>0</v>
      </c>
      <c r="S7" s="3" t="str">
        <f>IF('様式 A-1'!Y13="",L7,'様式 A-1'!Y13)</f>
        <v>000-0000-0000</v>
      </c>
      <c r="T7" s="3">
        <f>IF('様式 A-1'!AE13="",M7,'様式 A-1'!AE13)</f>
        <v>0</v>
      </c>
      <c r="U7" s="3">
        <f>'様式 A-1'!T17</f>
        <v>0</v>
      </c>
      <c r="V7" s="3">
        <f>'様式 A-1'!V17</f>
        <v>0</v>
      </c>
      <c r="W7" s="3">
        <f>SUM(U7:V7)</f>
        <v>0</v>
      </c>
      <c r="X7" s="3">
        <f>'様式 A-1'!T18</f>
        <v>0</v>
      </c>
      <c r="Y7" s="3">
        <f>'様式 A-1'!V18</f>
        <v>0</v>
      </c>
      <c r="Z7" s="3">
        <f>SUM(X7:Y7)</f>
        <v>0</v>
      </c>
      <c r="AA7" s="3">
        <f>'様式 A-1'!T19</f>
        <v>0</v>
      </c>
      <c r="AB7" s="3">
        <f>'様式 A-1'!V19</f>
        <v>0</v>
      </c>
      <c r="AC7" s="3">
        <f>SUM(AA7:AB7)</f>
        <v>0</v>
      </c>
      <c r="AD7" s="3">
        <f>'様式 A-1'!AA18</f>
        <v>0</v>
      </c>
      <c r="AE7" s="3">
        <f>'様式 A-1'!AI18</f>
        <v>0</v>
      </c>
      <c r="AF7" s="268">
        <f>'様式 A-1'!L17</f>
        <v>0</v>
      </c>
      <c r="AG7" s="268">
        <f>'様式 A-1'!L18</f>
        <v>0</v>
      </c>
      <c r="AH7" s="268" t="str">
        <f>'様式 A-1'!L19</f>
        <v/>
      </c>
      <c r="AI7" s="25">
        <f>SUM(AF7:AH7)</f>
        <v>0</v>
      </c>
      <c r="AJ7" s="25"/>
      <c r="AK7" s="25"/>
      <c r="AL7" s="25"/>
      <c r="AM7" s="25"/>
      <c r="AN7" s="25"/>
      <c r="AO7" s="3">
        <f>'様式 A-1'!Z21</f>
        <v>0</v>
      </c>
      <c r="AP7" s="3">
        <f>'様式 A-1'!AB21</f>
        <v>0</v>
      </c>
      <c r="AQ7" s="3">
        <f>'様式 A-1'!AD21</f>
        <v>0</v>
      </c>
      <c r="AR7" s="3">
        <f>'様式 A-1'!AF21</f>
        <v>0</v>
      </c>
      <c r="AS7" s="3">
        <f>'様式 A-1'!AH21</f>
        <v>0</v>
      </c>
      <c r="AT7" s="3">
        <f>'様式 A-1'!AJ18</f>
        <v>0</v>
      </c>
      <c r="AU7" s="3">
        <f>'様式 A-1'!E29</f>
        <v>0</v>
      </c>
      <c r="AV7" s="3" t="str">
        <f>IF('様式 A-1'!J29="","",'様式 A-1'!J29&amp;"　"&amp;'様式 A-1'!M29)</f>
        <v/>
      </c>
      <c r="AW7" s="3" t="str">
        <f>IF('様式 A-1'!Q29="","",'様式 A-1'!Q29&amp;"　"&amp;'様式 A-1'!T29)</f>
        <v/>
      </c>
      <c r="AX7" s="3" t="str">
        <f>IF('様式 A-1'!X29="","",'様式 A-1'!X29&amp;"　"&amp;'様式 A-1'!AA29)</f>
        <v/>
      </c>
      <c r="AY7" s="3" t="str">
        <f>IF('様式 A-1'!AE29="","",'様式 A-1'!AE29&amp;"　"&amp;'様式 A-1'!AH29)</f>
        <v/>
      </c>
      <c r="AZ7" s="3" t="str">
        <f>IF('様式 A-1'!AL29="","",'様式 A-1'!AL29&amp;"　"&amp;'様式 A-1'!AO29)</f>
        <v/>
      </c>
      <c r="BA7" s="3" t="str">
        <f>IF('様式 A-1'!T34="","",'様式 A-1'!T34)</f>
        <v/>
      </c>
      <c r="BB7" s="3">
        <f>'様式 B-1'!AB131</f>
        <v>0</v>
      </c>
      <c r="BC7" s="3">
        <f>'様式 B-1'!AC131</f>
        <v>0</v>
      </c>
      <c r="BD7" s="3">
        <f>'様式 B-1'!AD131</f>
        <v>0</v>
      </c>
      <c r="BE7" s="3">
        <f>'様式 B-1'!AE131</f>
        <v>0</v>
      </c>
      <c r="BF7" s="3">
        <f>'様式 B-1'!AF131</f>
        <v>0</v>
      </c>
      <c r="BG7" s="3">
        <f>'様式 B-1'!AG131</f>
        <v>0</v>
      </c>
      <c r="BH7" s="3">
        <f>'様式 B-1'!AH131</f>
        <v>0</v>
      </c>
      <c r="BI7" s="3">
        <f>'様式 B-2'!AB131</f>
        <v>0</v>
      </c>
      <c r="BJ7" s="3">
        <f>'様式 B-2'!AC131</f>
        <v>0</v>
      </c>
      <c r="BK7" s="3">
        <f>'様式 B-2'!AD131</f>
        <v>0</v>
      </c>
      <c r="BL7" s="3">
        <f>'様式 B-2'!AE131</f>
        <v>0</v>
      </c>
      <c r="BM7" s="3">
        <f>'様式 B-2'!AF131</f>
        <v>0</v>
      </c>
      <c r="BN7" s="3">
        <f>'様式 B-2'!AG131</f>
        <v>0</v>
      </c>
      <c r="BO7" s="3">
        <f>'様式 B-2'!AH131</f>
        <v>0</v>
      </c>
      <c r="BP7" s="3">
        <f>'様式 C-1'!H9</f>
        <v>0</v>
      </c>
      <c r="BQ7" s="3">
        <f>'様式 C-1'!I9</f>
        <v>0</v>
      </c>
      <c r="BR7" s="3">
        <f>'様式 C-1'!J9</f>
        <v>0</v>
      </c>
      <c r="BS7" s="3">
        <f>'様式 C-1'!K9</f>
        <v>0</v>
      </c>
      <c r="BT7" s="3">
        <f>'様式 C-1'!H10</f>
        <v>0</v>
      </c>
      <c r="BU7" s="3">
        <f>'様式 C-1'!I10</f>
        <v>0</v>
      </c>
      <c r="BV7" s="3">
        <f>'様式 C-1'!J10</f>
        <v>0</v>
      </c>
      <c r="BW7" s="3">
        <f>'様式 C-1'!K10</f>
        <v>0</v>
      </c>
    </row>
    <row r="8" spans="1:81" ht="20.100000000000001" customHeight="1"/>
    <row r="9" spans="1:81" ht="20.100000000000001" customHeight="1"/>
    <row r="10" spans="1:81" ht="20.100000000000001" customHeight="1"/>
    <row r="11" spans="1:81" ht="20.100000000000001" customHeight="1">
      <c r="A11" s="3"/>
    </row>
    <row r="12" spans="1:81" ht="20.100000000000001" customHeight="1"/>
    <row r="13" spans="1:81" ht="16.5" customHeight="1"/>
    <row r="14" spans="1:81" ht="16.5" customHeight="1"/>
    <row r="15" spans="1:81" ht="16.5" customHeight="1">
      <c r="D15" s="3"/>
    </row>
    <row r="16" spans="1:81"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spans="2:3" ht="16.5" customHeight="1"/>
    <row r="114" spans="2:3" ht="16.5" customHeight="1"/>
    <row r="115" spans="2:3" ht="16.5" customHeight="1"/>
    <row r="116" spans="2:3" ht="16.5" customHeight="1"/>
    <row r="117" spans="2:3" ht="16.5" customHeight="1"/>
    <row r="118" spans="2:3" ht="16.5" customHeight="1"/>
    <row r="119" spans="2:3" ht="16.5" customHeight="1"/>
    <row r="120" spans="2:3" ht="16.5" customHeight="1">
      <c r="B120" s="3"/>
      <c r="C120" s="3"/>
    </row>
    <row r="121" spans="2:3" ht="16.5" customHeight="1">
      <c r="B121" s="3"/>
      <c r="C121" s="3"/>
    </row>
    <row r="122" spans="2:3" ht="16.5" customHeight="1">
      <c r="B122" s="3"/>
      <c r="C122" s="3"/>
    </row>
    <row r="123" spans="2:3" ht="16.5" customHeight="1">
      <c r="B123" s="3"/>
      <c r="C123" s="3"/>
    </row>
    <row r="124" spans="2:3" ht="16.5" customHeight="1">
      <c r="B124" s="3"/>
      <c r="C124" s="3"/>
    </row>
    <row r="125" spans="2:3" ht="16.5" customHeight="1">
      <c r="B125" s="3"/>
      <c r="C125" s="3"/>
    </row>
    <row r="126" spans="2:3" ht="16.5" customHeight="1">
      <c r="B126" s="3"/>
      <c r="C126" s="3"/>
    </row>
    <row r="127" spans="2:3" ht="16.5" customHeight="1">
      <c r="B127" s="3"/>
      <c r="C127" s="3"/>
    </row>
    <row r="128" spans="2:3" ht="16.5" customHeight="1">
      <c r="B128" s="3"/>
      <c r="C128" s="3"/>
    </row>
    <row r="129" spans="2:3" ht="16.5" customHeight="1">
      <c r="B129" s="3"/>
      <c r="C129" s="3"/>
    </row>
    <row r="130" spans="2:3" ht="16.5" customHeight="1">
      <c r="B130" s="3"/>
      <c r="C130" s="3"/>
    </row>
    <row r="131" spans="2:3" ht="16.5" customHeight="1">
      <c r="B131" s="3"/>
      <c r="C131" s="3"/>
    </row>
    <row r="132" spans="2:3" ht="16.5" customHeight="1">
      <c r="B132" s="3"/>
      <c r="C132" s="3"/>
    </row>
    <row r="133" spans="2:3" ht="16.5" customHeight="1">
      <c r="B133" s="3"/>
      <c r="C133" s="3"/>
    </row>
    <row r="134" spans="2:3" ht="16.5" customHeight="1">
      <c r="B134" s="3"/>
      <c r="C134" s="3"/>
    </row>
    <row r="135" spans="2:3" ht="16.5" customHeight="1">
      <c r="B135" s="3"/>
      <c r="C135" s="3"/>
    </row>
    <row r="136" spans="2:3" ht="16.5" customHeight="1">
      <c r="B136" s="3"/>
      <c r="C136" s="3"/>
    </row>
    <row r="137" spans="2:3" ht="16.5" customHeight="1">
      <c r="B137" s="3"/>
      <c r="C137" s="3"/>
    </row>
    <row r="138" spans="2:3" ht="16.5" customHeight="1">
      <c r="B138" s="3"/>
      <c r="C138" s="3"/>
    </row>
    <row r="139" spans="2:3" ht="16.5" customHeight="1">
      <c r="B139" s="3"/>
      <c r="C139" s="3"/>
    </row>
    <row r="140" spans="2:3" ht="16.5" customHeight="1">
      <c r="B140" s="3"/>
      <c r="C140" s="3"/>
    </row>
    <row r="141" spans="2:3" ht="16.5" customHeight="1">
      <c r="B141" s="3"/>
      <c r="C141" s="3"/>
    </row>
    <row r="142" spans="2:3" ht="16.5" customHeight="1">
      <c r="B142" s="3"/>
      <c r="C142" s="3"/>
    </row>
    <row r="143" spans="2:3" ht="16.5" customHeight="1">
      <c r="B143" s="3"/>
      <c r="C143" s="3"/>
    </row>
    <row r="144" spans="2:3" ht="16.5" customHeight="1">
      <c r="B144" s="3"/>
      <c r="C144" s="3"/>
    </row>
    <row r="145" spans="2:3" ht="16.5" customHeight="1">
      <c r="B145" s="3"/>
      <c r="C145" s="3"/>
    </row>
    <row r="146" spans="2:3" ht="16.5" customHeight="1">
      <c r="B146" s="3"/>
      <c r="C146" s="3"/>
    </row>
    <row r="147" spans="2:3" ht="16.5" customHeight="1">
      <c r="B147" s="3"/>
      <c r="C147" s="3"/>
    </row>
    <row r="148" spans="2:3" ht="16.5" customHeight="1">
      <c r="B148" s="3"/>
      <c r="C148" s="3"/>
    </row>
    <row r="149" spans="2:3" ht="16.5" customHeight="1">
      <c r="B149" s="3"/>
      <c r="C149" s="3"/>
    </row>
    <row r="150" spans="2:3" ht="16.5" customHeight="1">
      <c r="B150" s="3"/>
      <c r="C150" s="3"/>
    </row>
    <row r="151" spans="2:3" ht="16.5" customHeight="1">
      <c r="B151" s="3"/>
      <c r="C151" s="3"/>
    </row>
    <row r="152" spans="2:3" ht="16.5" customHeight="1">
      <c r="B152" s="3"/>
      <c r="C152" s="3"/>
    </row>
    <row r="153" spans="2:3" ht="16.5" customHeight="1">
      <c r="B153" s="3"/>
      <c r="C153" s="3"/>
    </row>
    <row r="154" spans="2:3" ht="16.5" customHeight="1">
      <c r="B154" s="3"/>
      <c r="C154" s="3"/>
    </row>
    <row r="155" spans="2:3" ht="16.5" customHeight="1">
      <c r="B155" s="3"/>
      <c r="C155" s="3"/>
    </row>
    <row r="156" spans="2:3" ht="16.5" customHeight="1">
      <c r="B156" s="3"/>
      <c r="C156" s="3"/>
    </row>
    <row r="157" spans="2:3" ht="16.5" customHeight="1">
      <c r="B157" s="3"/>
      <c r="C157" s="3"/>
    </row>
    <row r="158" spans="2:3" ht="16.5" customHeight="1">
      <c r="B158" s="3"/>
      <c r="C158" s="3"/>
    </row>
    <row r="159" spans="2:3" ht="16.5" customHeight="1">
      <c r="B159" s="3"/>
      <c r="C159" s="3"/>
    </row>
    <row r="160" spans="2:3"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sheetProtection algorithmName="SHA-512" hashValue="ScP6J15ExiiwDvhfwz0/N4lIIoVwNHe95C2jLkmZAKOrEZhPw4Y9cKjyddIFpM4DB5uqZ6kHEWmioj/Nrsu7lw==" saltValue="zUg0rSTGXkE/zt2/K7qySQ==" spinCount="100000" sheet="1" objects="1" scenarios="1"/>
  <phoneticPr fontId="14"/>
  <dataValidations count="1">
    <dataValidation imeMode="halfKatakana" allowBlank="1" showInputMessage="1" showErrorMessage="1" sqref="BB6:BH6 BI6:BO6" xr:uid="{00000000-0002-0000-0500-000000000000}"/>
  </dataValidations>
  <pageMargins left="0.70866141732283472" right="0.70866141732283472" top="0.74803149606299213" bottom="0.74803149606299213" header="0.31496062992125984" footer="0.31496062992125984"/>
  <pageSetup paperSize="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 A-1</vt:lpstr>
      <vt:lpstr>様式 B-1</vt:lpstr>
      <vt:lpstr>様式 B-2</vt:lpstr>
      <vt:lpstr>様式 C-1</vt:lpstr>
      <vt:lpstr>様式 D（同意書)</vt:lpstr>
      <vt:lpstr>様式 WA-1（集計作業用）</vt:lpstr>
      <vt:lpstr>'様式 A-1'!Print_Area</vt:lpstr>
      <vt:lpstr>'様式 B-1'!Print_Area</vt:lpstr>
      <vt:lpstr>'様式 B-2'!Print_Area</vt:lpstr>
      <vt:lpstr>'様式 C-1'!Print_Area</vt:lpstr>
      <vt:lpstr>'様式 D（同意書)'!Print_Area</vt:lpstr>
      <vt:lpstr>'様式 B-1'!Print_Titles</vt:lpstr>
      <vt:lpstr>'様式 B-2'!Print_Titles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apopa</dc:creator>
  <cp:lastModifiedBy>Tomoya Wada</cp:lastModifiedBy>
  <cp:lastPrinted>2023-07-26T03:26:31Z</cp:lastPrinted>
  <dcterms:created xsi:type="dcterms:W3CDTF">2009-03-14T01:31:31Z</dcterms:created>
  <dcterms:modified xsi:type="dcterms:W3CDTF">2023-08-03T01:03:20Z</dcterms:modified>
</cp:coreProperties>
</file>