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500" windowWidth="23500" windowHeight="20500" activeTab="0"/>
  </bookViews>
  <sheets>
    <sheet name="様式 A-1" sheetId="1" r:id="rId1"/>
    <sheet name="様式 B-1" sheetId="2" r:id="rId2"/>
    <sheet name="様式 B-2" sheetId="3" r:id="rId3"/>
    <sheet name="様式 C-1" sheetId="4" r:id="rId4"/>
    <sheet name="様式 D（同意書)" sheetId="5" r:id="rId5"/>
    <sheet name="様式 WA-1（集計作業用）" sheetId="6" r:id="rId6"/>
  </sheets>
  <externalReferences>
    <externalReference r:id="rId9"/>
  </externalReferences>
  <definedNames>
    <definedName name="_xlfn.COUNTIFS" hidden="1">#NAME?</definedName>
    <definedName name="_xlnm.Print_Area" localSheetId="0">'様式 A-1'!$A$1:$AQ$25</definedName>
    <definedName name="_xlnm.Print_Area" localSheetId="1">'様式 B-1'!$I$3:$AP$130</definedName>
    <definedName name="_xlnm.Print_Area" localSheetId="2">'様式 B-2'!$I$3:$AP$130</definedName>
    <definedName name="_xlnm.Print_Area" localSheetId="3">'様式 C-1'!$B$3:$U$11</definedName>
    <definedName name="_xlnm.Print_Area" localSheetId="4">'様式 D（同意書)'!$A$11:$Y$36</definedName>
    <definedName name="_xlnm.Print_Titles" localSheetId="1">'様式 B-1'!$3:$7</definedName>
    <definedName name="_xlnm.Print_Titles" localSheetId="2">'様式 B-2'!$3:$7</definedName>
  </definedNames>
  <calcPr fullCalcOnLoad="1"/>
</workbook>
</file>

<file path=xl/sharedStrings.xml><?xml version="1.0" encoding="utf-8"?>
<sst xmlns="http://schemas.openxmlformats.org/spreadsheetml/2006/main" count="3634" uniqueCount="1122">
  <si>
    <t>性別</t>
  </si>
  <si>
    <t>年齢</t>
  </si>
  <si>
    <t>規定内</t>
  </si>
  <si>
    <t>〒</t>
  </si>
  <si>
    <t>参加費合計</t>
  </si>
  <si>
    <t>L</t>
  </si>
  <si>
    <t>×</t>
  </si>
  <si>
    <t>＝</t>
  </si>
  <si>
    <t>代表氏名</t>
  </si>
  <si>
    <t>代表〒</t>
  </si>
  <si>
    <t>代表住所</t>
  </si>
  <si>
    <t>代表電話</t>
  </si>
  <si>
    <t>代表E-mail</t>
  </si>
  <si>
    <t>代表性別</t>
  </si>
  <si>
    <t>［エントリー担当者の作業］</t>
  </si>
  <si>
    <t>同　意　書</t>
  </si>
  <si>
    <t>チーム名</t>
  </si>
  <si>
    <t>印</t>
  </si>
  <si>
    <t>年</t>
  </si>
  <si>
    <t>月</t>
  </si>
  <si>
    <t>日</t>
  </si>
  <si>
    <t>〒</t>
  </si>
  <si>
    <t>性　別</t>
  </si>
  <si>
    <t>住　所</t>
  </si>
  <si>
    <t>連絡先</t>
  </si>
  <si>
    <t>E-mail</t>
  </si>
  <si>
    <t>ﾌﾘｶﾞﾅ(半角ｶﾀｶﾅ)</t>
  </si>
  <si>
    <t>チーム名</t>
  </si>
  <si>
    <t>チーム名</t>
  </si>
  <si>
    <t>ｴﾝﾄﾘｰ数</t>
  </si>
  <si>
    <t>男子</t>
  </si>
  <si>
    <t>ﾌﾘｶﾞﾅ(半角ｶﾀｶﾅ)</t>
  </si>
  <si>
    <t>競技者
番号</t>
  </si>
  <si>
    <t>競技者氏名</t>
  </si>
  <si>
    <t>生年月日
（西暦）</t>
  </si>
  <si>
    <t>生年月日
(yyyy/mm/dd)</t>
  </si>
  <si>
    <t>代表ﾌﾘｶﾞﾅ</t>
  </si>
  <si>
    <t>参加費合計</t>
  </si>
  <si>
    <t>男</t>
  </si>
  <si>
    <t>B-1</t>
  </si>
  <si>
    <t>B-2</t>
  </si>
  <si>
    <t>女子</t>
  </si>
  <si>
    <t>女</t>
  </si>
  <si>
    <t>1.</t>
  </si>
  <si>
    <t>×</t>
  </si>
  <si>
    <t>○</t>
  </si>
  <si>
    <t>▲</t>
  </si>
  <si>
    <t>▲</t>
  </si>
  <si>
    <t>漢字・姓</t>
  </si>
  <si>
    <t>漢字・名</t>
  </si>
  <si>
    <t>○</t>
  </si>
  <si>
    <t>[11]</t>
  </si>
  <si>
    <t>チーム名</t>
  </si>
  <si>
    <t>チーム代表者</t>
  </si>
  <si>
    <t>[15]</t>
  </si>
  <si>
    <t>[14]</t>
  </si>
  <si>
    <t>[01]</t>
  </si>
  <si>
    <t>[02]</t>
  </si>
  <si>
    <t>[03]</t>
  </si>
  <si>
    <t>[21]</t>
  </si>
  <si>
    <t>A[11]</t>
  </si>
  <si>
    <t>A[12]</t>
  </si>
  <si>
    <t>A[13]</t>
  </si>
  <si>
    <t>A[14]</t>
  </si>
  <si>
    <t>A[15]</t>
  </si>
  <si>
    <t>浜松町LSC</t>
  </si>
  <si>
    <t>A[22]</t>
  </si>
  <si>
    <t>A[31]</t>
  </si>
  <si>
    <t>男女</t>
  </si>
  <si>
    <t>大会初日</t>
  </si>
  <si>
    <t>[12]</t>
  </si>
  <si>
    <t>上段項目：</t>
  </si>
  <si>
    <t>下段項目：</t>
  </si>
  <si>
    <t>[13]</t>
  </si>
  <si>
    <t>【例】yyyy/mm/dd</t>
  </si>
  <si>
    <t>3.</t>
  </si>
  <si>
    <t>[21]</t>
  </si>
  <si>
    <t>2.</t>
  </si>
  <si>
    <t>[22]</t>
  </si>
  <si>
    <t>☆全日本など、予選会を行う大会の場合は、日付1～日付3に各予選会初日の日付を入力。</t>
  </si>
  <si>
    <t>大会名</t>
  </si>
  <si>
    <t>正式名称</t>
  </si>
  <si>
    <t>チーム正式名称</t>
  </si>
  <si>
    <t>《基本設定》</t>
  </si>
  <si>
    <t>《基本設定》</t>
  </si>
  <si>
    <t>参加種別</t>
  </si>
  <si>
    <t>エントリー規定種目数</t>
  </si>
  <si>
    <t>種目ごとエントリー　入力制限コード</t>
  </si>
  <si>
    <t>エントリー担当者</t>
  </si>
  <si>
    <t>×</t>
  </si>
  <si>
    <t>☆６区分。使用しない（全部・一部）場合は、セル内データを削除。</t>
  </si>
  <si>
    <t>ﾗｯｼｭｶﾞｰﾄﾞ・Tｼｬﾂ等　サイズ区分</t>
  </si>
  <si>
    <t>人</t>
  </si>
  <si>
    <t>[31]</t>
  </si>
  <si>
    <t>☆大会要項に準拠した名称を入力。</t>
  </si>
  <si>
    <t>↓「義務あり」の場合</t>
  </si>
  <si>
    <t>１人</t>
  </si>
  <si>
    <t>２人</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</si>
  <si>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</si>
  <si>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</si>
  <si>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</si>
  <si>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</si>
  <si>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</si>
  <si>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</si>
  <si>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</si>
  <si>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</si>
  <si>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</si>
  <si>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</si>
  <si>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</si>
  <si>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</si>
  <si>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</si>
  <si>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</si>
  <si>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</si>
  <si>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</si>
  <si>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</si>
  <si>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</si>
  <si>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</si>
  <si>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</si>
  <si>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</si>
  <si>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</si>
  <si>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</si>
  <si>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</si>
  <si>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</si>
  <si>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</si>
  <si>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</si>
  <si>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</si>
  <si>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</si>
  <si>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</si>
  <si>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</si>
  <si>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</si>
  <si>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</si>
  <si>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</si>
  <si>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</si>
  <si>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</si>
  <si>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</si>
  <si>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</si>
  <si>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</si>
  <si>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</si>
  <si>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</si>
  <si>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</si>
  <si>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</si>
  <si>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</si>
  <si>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</si>
  <si>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</si>
  <si>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</si>
  <si>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</si>
  <si>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</si>
  <si>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</si>
  <si>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</si>
  <si>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</si>
  <si>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</si>
  <si>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</si>
  <si>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</si>
  <si>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</si>
  <si>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</si>
  <si>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</si>
  <si>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</si>
  <si>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</si>
  <si>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</si>
  <si>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</si>
  <si>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</si>
  <si>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</si>
  <si>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</si>
  <si>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</si>
  <si>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</si>
  <si>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</si>
  <si>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</si>
  <si>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</si>
  <si>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</si>
  <si>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</si>
  <si>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</si>
  <si>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</si>
  <si>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</si>
  <si>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</si>
  <si>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</si>
  <si>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</si>
  <si>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</si>
  <si>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</si>
  <si>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</si>
  <si>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F00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</si>
  <si>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</si>
  <si>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</si>
  <si>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</si>
  <si>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</si>
  <si>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</si>
  <si>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</si>
  <si>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</si>
  <si>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</si>
  <si>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</si>
  <si>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</si>
  <si>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</si>
  <si>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</si>
  <si>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</si>
  <si>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</si>
  <si>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</si>
  <si>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</si>
  <si>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</si>
  <si>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</si>
  <si>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</si>
  <si>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</si>
  <si>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</si>
  <si>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</si>
  <si>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</si>
  <si>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</si>
  <si>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</si>
  <si>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</si>
  <si>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</si>
  <si>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</si>
  <si>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</si>
  <si>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</si>
  <si>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</si>
  <si>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</si>
  <si>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</si>
  <si>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</si>
  <si>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</si>
  <si>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</si>
  <si>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</si>
  <si>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</si>
  <si>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</si>
  <si>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</si>
  <si>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</si>
  <si>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</si>
  <si>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</si>
  <si>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</si>
  <si>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</si>
  <si>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</si>
  <si>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</si>
  <si>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</si>
  <si>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</si>
  <si>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</si>
  <si>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</si>
  <si>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</si>
  <si>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</si>
  <si>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</si>
  <si>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</si>
  <si>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</si>
  <si>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</si>
  <si>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</si>
  <si>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</si>
  <si>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</si>
  <si>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</si>
  <si>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</si>
  <si>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</si>
  <si>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</si>
  <si>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</si>
  <si>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</si>
  <si>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</si>
  <si>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</si>
  <si>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</si>
  <si>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</si>
  <si>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</si>
  <si>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</si>
  <si>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</si>
  <si>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</si>
  <si>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</si>
  <si>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</si>
  <si>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</si>
  <si>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</si>
  <si>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</si>
  <si>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</si>
  <si>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No.</t>
  </si>
  <si>
    <t>No.</t>
  </si>
  <si>
    <t>男子</t>
  </si>
  <si>
    <t>女子</t>
  </si>
  <si>
    <t>参加種別・参加費</t>
  </si>
  <si>
    <t>○</t>
  </si>
  <si>
    <t>B1-24</t>
  </si>
  <si>
    <t>B1-25</t>
  </si>
  <si>
    <t>B1-26</t>
  </si>
  <si>
    <t>B1-27</t>
  </si>
  <si>
    <t>B1-28</t>
  </si>
  <si>
    <t>B1-29</t>
  </si>
  <si>
    <t>予選
区分</t>
  </si>
  <si>
    <t>ﾁｰﾑ･特別</t>
  </si>
  <si>
    <t>項目名：</t>
  </si>
  <si>
    <t>☆数を把握したい項目の単位（人、個など）を入力。</t>
  </si>
  <si>
    <t>予選会</t>
  </si>
  <si>
    <t>代表者連絡先→</t>
  </si>
  <si>
    <t>※団体会費
納入確認</t>
  </si>
  <si>
    <t>※ﾃﾞｰﾀ不備</t>
  </si>
  <si>
    <t>ﾗｯｼｭｶﾞｰﾄﾞ･Tｼｬﾂ等希望ｻｲｽﾞ内訳→</t>
  </si>
  <si>
    <t>チーム名→</t>
  </si>
  <si>
    <t>※同意書
提出確認</t>
  </si>
  <si>
    <t>※個人会費
納入確認</t>
  </si>
  <si>
    <t>※参加費
振込確認</t>
  </si>
  <si>
    <t>B2-24</t>
  </si>
  <si>
    <t>B2-25</t>
  </si>
  <si>
    <t>B2-26</t>
  </si>
  <si>
    <t>B2-27</t>
  </si>
  <si>
    <t>B2-28</t>
  </si>
  <si>
    <t>B2-29</t>
  </si>
  <si>
    <t>希望数調査</t>
  </si>
  <si>
    <t>品川</t>
  </si>
  <si>
    <t>勇樹</t>
  </si>
  <si>
    <t>ｼﾅｶﾞﾜ</t>
  </si>
  <si>
    <t>ﾕｳｷ</t>
  </si>
  <si>
    <t>香奈</t>
  </si>
  <si>
    <t>ｶﾅ</t>
  </si>
  <si>
    <t>M</t>
  </si>
  <si>
    <t>種目（エントリー種目数に制限が無いときは　"99"　と入力）</t>
  </si>
  <si>
    <t>中学生</t>
  </si>
  <si>
    <t>☆エントリー種目数に制限が無い場合は、必ず、セル内データを削除。</t>
  </si>
  <si>
    <t>☆使用しない欄（1.～3.）は、セル内データを削除。</t>
  </si>
  <si>
    <t>人表示</t>
  </si>
  <si>
    <t>参加確認→</t>
  </si>
  <si>
    <t>予選会区分</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</si>
  <si>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</si>
  <si>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</si>
  <si>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</si>
  <si>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</si>
  <si>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</si>
  <si>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</si>
  <si>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</si>
  <si>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</si>
  <si>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</si>
  <si>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</si>
  <si>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種目追加・男女内訳→</t>
  </si>
  <si>
    <t>参加種別・男女内訳→</t>
  </si>
  <si>
    <t>申込〆切：</t>
  </si>
  <si>
    <t>浜松町SLSC</t>
  </si>
  <si>
    <t>大会初日：</t>
  </si>
  <si>
    <t>[02]</t>
  </si>
  <si>
    <t>申込〆切</t>
  </si>
  <si>
    <t>参加確認・選択肢</t>
  </si>
  <si>
    <t>性別</t>
  </si>
  <si>
    <t>女</t>
  </si>
  <si>
    <t>4.</t>
  </si>
  <si>
    <t>5.</t>
  </si>
  <si>
    <t>6.</t>
  </si>
  <si>
    <t>7.</t>
  </si>
  <si>
    <t>↓　（以下、印刷範囲）　↓</t>
  </si>
  <si>
    <t>男女区分</t>
  </si>
  <si>
    <t>☆チーム代表者が兼ねる場合は、入力不要です。</t>
  </si>
  <si>
    <t>B1-13</t>
  </si>
  <si>
    <t>B1-15</t>
  </si>
  <si>
    <t>B1-19</t>
  </si>
  <si>
    <t>B1-20</t>
  </si>
  <si>
    <t>B1-21</t>
  </si>
  <si>
    <t>B1-22</t>
  </si>
  <si>
    <t>B1-23</t>
  </si>
  <si>
    <t>B1-33</t>
  </si>
  <si>
    <t>000</t>
  </si>
  <si>
    <r>
      <t>J</t>
    </r>
    <r>
      <rPr>
        <sz val="11"/>
        <color indexed="8"/>
        <rFont val="ＭＳ ゴシック"/>
        <family val="0"/>
      </rPr>
      <t>LA会費納入金額</t>
    </r>
  </si>
  <si>
    <t>B2-45</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</si>
  <si>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</si>
  <si>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</si>
  <si>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</si>
  <si>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</si>
  <si>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</si>
  <si>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</si>
  <si>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</si>
  <si>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A[33]</t>
  </si>
  <si>
    <t>備考</t>
  </si>
  <si>
    <t>※《基本設定》画面は、リストの下（AU30）にあります。</t>
  </si>
  <si>
    <t>☆通常の（予選を行わない）大会の場合は、日付0の欄に大会初日（１日大会の場合は大会当日）を入力。</t>
  </si>
  <si>
    <t>様式B-1情報→</t>
  </si>
  <si>
    <t>様式B-2情報→</t>
  </si>
  <si>
    <t>選出審判員情報→</t>
  </si>
  <si>
    <t>備考（予備欄）</t>
  </si>
  <si>
    <t>A[21]</t>
  </si>
  <si>
    <t>（１）エントリーに関するチーム情報を入力してください。</t>
  </si>
  <si>
    <t>☆○○○の部分に、「ﾊﾟｰﾃｨｰ参加」「ﾚﾝﾀﾙｷｬｯﾌﾟ」などのことばを補う。</t>
  </si>
  <si>
    <t>ﾚｽｷｭｰﾁｭｰﾌﾞﾚｽｷｭｰ</t>
  </si>
  <si>
    <t>ﾎﾞｰﾄﾞﾘﾚｰ</t>
  </si>
  <si>
    <t>ﾎﾞｰﾄﾞﾚｽｷｭｰ</t>
  </si>
  <si>
    <t>【例１】男女別で行われる種目と、男女混合で行われる種目がある場合</t>
  </si>
  <si>
    <t>※男女区分とエントリー可能な種目が明確になるように、非該当セルを濃いグレーで塗りつぶす</t>
  </si>
  <si>
    <t>種目ごとエントリー入力欄</t>
  </si>
  <si>
    <t>大門SLSC</t>
  </si>
  <si>
    <t>【例２】男女混合でエントリーする種目のみを設定する（男女別の欄を全く使わない）場合</t>
  </si>
  <si>
    <t>C-08～</t>
  </si>
  <si>
    <t>ｵｰｼｬﾝ ﾏﾝ ﾘﾚｰ</t>
  </si>
  <si>
    <t>ｵｰｼｬﾝ ｳｰﾏﾝ ﾘﾚｰ</t>
  </si>
  <si>
    <t>チーム
番号</t>
  </si>
  <si>
    <t>ﾌﾘｶﾞﾅ・ｾｲ
(半角ｶﾀｶﾅ)</t>
  </si>
  <si>
    <t>ﾌﾘｶﾞﾅ・ﾒｲ
(半角ｶﾀｶﾅ)</t>
  </si>
  <si>
    <t>※項目欄「種目C-1」から「種目C-7」に、（原則）半角ｶﾀｶﾅで直接入力（使用しない欄は空白にする）</t>
  </si>
  <si>
    <t>※項目欄「種目B2-1」から「種目B2-7」に、（原則）半角ｶﾀｶﾅで直接入力（使用しない欄は空白にする）</t>
  </si>
  <si>
    <t>※項目欄「種目B1-1」から「種目B1-7」に、（原則）半角ｶﾀｶﾅで直接入力（使用しない欄は空白にする）</t>
  </si>
  <si>
    <t>※</t>
  </si>
  <si>
    <t>(２)</t>
  </si>
  <si>
    <t>(３)</t>
  </si>
  <si>
    <t>参加種別・参加費</t>
  </si>
  <si>
    <t>B2-13</t>
  </si>
  <si>
    <t>B2-15</t>
  </si>
  <si>
    <t>B2-19</t>
  </si>
  <si>
    <t>B2-20</t>
  </si>
  <si>
    <t>B2-21</t>
  </si>
  <si>
    <t>B2-33</t>
  </si>
  <si>
    <t>B2-01</t>
  </si>
  <si>
    <t>B2-02</t>
  </si>
  <si>
    <t>B2-03</t>
  </si>
  <si>
    <t>B2-04</t>
  </si>
  <si>
    <t>B2-05</t>
  </si>
  <si>
    <t>B2-06</t>
  </si>
  <si>
    <t>B2-08</t>
  </si>
  <si>
    <t>B2-09</t>
  </si>
  <si>
    <t>B2-10</t>
  </si>
  <si>
    <t>B2-11</t>
  </si>
  <si>
    <t>B2-12</t>
  </si>
  <si>
    <t>B2-13</t>
  </si>
  <si>
    <t>B2-19</t>
  </si>
  <si>
    <t>B2-22</t>
  </si>
  <si>
    <t>B2-23</t>
  </si>
  <si>
    <t>B2-26</t>
  </si>
  <si>
    <t>B2-27</t>
  </si>
  <si>
    <t>B2-28</t>
  </si>
  <si>
    <t>B2-32</t>
  </si>
  <si>
    <t>B2-33</t>
  </si>
  <si>
    <t>B2-34</t>
  </si>
  <si>
    <t>B2-35</t>
  </si>
  <si>
    <t>B2-36</t>
  </si>
  <si>
    <t>B2-37</t>
  </si>
  <si>
    <t>B2-38</t>
  </si>
  <si>
    <t>B2-39</t>
  </si>
  <si>
    <t>B2-40</t>
  </si>
  <si>
    <t>B2-41</t>
  </si>
  <si>
    <t>B2-42</t>
  </si>
  <si>
    <t>B2-43</t>
  </si>
  <si>
    <t>B1-01</t>
  </si>
  <si>
    <t>B1-02</t>
  </si>
  <si>
    <t>B1-03</t>
  </si>
  <si>
    <t>B1-04</t>
  </si>
  <si>
    <t>B1-05</t>
  </si>
  <si>
    <t>B1-06</t>
  </si>
  <si>
    <t>B1-08</t>
  </si>
  <si>
    <t>B1-09</t>
  </si>
  <si>
    <t>B1-10</t>
  </si>
  <si>
    <t>B1-11</t>
  </si>
  <si>
    <t>B1-12</t>
  </si>
  <si>
    <t>B1-13</t>
  </si>
  <si>
    <t>B1-19</t>
  </si>
  <si>
    <t>B1-26</t>
  </si>
  <si>
    <t>B1-27</t>
  </si>
  <si>
    <t>B1-28</t>
  </si>
  <si>
    <t>B1-32</t>
  </si>
  <si>
    <t>B1-34</t>
  </si>
  <si>
    <t>B1-35</t>
  </si>
  <si>
    <t>B1-36</t>
  </si>
  <si>
    <t>B1-37</t>
  </si>
  <si>
    <t>B1-38</t>
  </si>
  <si>
    <t>B1-39</t>
  </si>
  <si>
    <t>B1-40</t>
  </si>
  <si>
    <t>B1-41</t>
  </si>
  <si>
    <t>B1-42</t>
  </si>
  <si>
    <t>B1-43</t>
  </si>
  <si>
    <t>B1-44</t>
  </si>
  <si>
    <t>B1-25～</t>
  </si>
  <si>
    <t>B2-25～</t>
  </si>
  <si>
    <t>　→「×義務なし」の場合は 0人 表示</t>
  </si>
  <si>
    <t>項目名１：</t>
  </si>
  <si>
    <t>単位１：</t>
  </si>
  <si>
    <t>項目名２：</t>
  </si>
  <si>
    <t>単位２：</t>
  </si>
  <si>
    <t>☆△△△の部分に、「ﾊﾟｰﾃｨｰ参加」「ﾚﾝﾀﾙｷｬｯﾌﾟ」などのことばを補う。</t>
  </si>
  <si>
    <t>B1-45</t>
  </si>
  <si>
    <t>B2-44</t>
  </si>
  <si>
    <t>JLA会費納入金額（通常は、様式 B-1 からの参照データにつき、入力不要）</t>
  </si>
  <si>
    <t>参加種別（通常は、様式 A からの参照データにつき、入力不要）</t>
  </si>
  <si>
    <t>ラッシュガード・Ｔシャツ等サイズ（通常は、様式 A からの参照データにつき、入力不要）</t>
  </si>
  <si>
    <t>↓</t>
  </si>
  <si>
    <t>※《基本設定》画面は、リストの下（R12）にあります。</t>
  </si>
  <si>
    <t>☆◇◇◇の部分に、「ラッシュガード」「大会記念Ｔシャツ」などのことばを補う。</t>
  </si>
  <si>
    <t>氏名ﾌﾘｶﾞﾅ
(ｾｲﾒｲ別)</t>
  </si>
  <si>
    <t>種目ごとエントリー　種目名</t>
  </si>
  <si>
    <t>様式 A-1 （チーム情報）</t>
  </si>
  <si>
    <t>氏名漢字
(姓名別)</t>
  </si>
  <si>
    <t>チーム
番号</t>
  </si>
  <si>
    <t>様式 B-2（個人種目・女子）</t>
  </si>
  <si>
    <t>様式 B-1（個人種目・男子）</t>
  </si>
  <si>
    <t>様式 C-1（チーム・特別種目）</t>
  </si>
  <si>
    <t>WA1-01</t>
  </si>
  <si>
    <t>WA1-02</t>
  </si>
  <si>
    <t>WA1-03</t>
  </si>
  <si>
    <t>WA1-04</t>
  </si>
  <si>
    <t>WA1-05</t>
  </si>
  <si>
    <t>WA1-06</t>
  </si>
  <si>
    <t>WA1-07</t>
  </si>
  <si>
    <t>WA1-08</t>
  </si>
  <si>
    <t>WA1-09</t>
  </si>
  <si>
    <t>WA1-10</t>
  </si>
  <si>
    <t>WA1-11</t>
  </si>
  <si>
    <t>WA1-12</t>
  </si>
  <si>
    <t>WA1-13</t>
  </si>
  <si>
    <t>WA1-14</t>
  </si>
  <si>
    <t>WA1-15</t>
  </si>
  <si>
    <t>WA1-16</t>
  </si>
  <si>
    <t>WA1-17</t>
  </si>
  <si>
    <t>WA1-18</t>
  </si>
  <si>
    <t>WA1-19</t>
  </si>
  <si>
    <t>WA1-20</t>
  </si>
  <si>
    <t>WA1-21</t>
  </si>
  <si>
    <t>WA1-22</t>
  </si>
  <si>
    <t>WA1-23</t>
  </si>
  <si>
    <t>WA1-30</t>
  </si>
  <si>
    <t>WA1-31</t>
  </si>
  <si>
    <t>WA1-34</t>
  </si>
  <si>
    <t>WA1-35</t>
  </si>
  <si>
    <t>WA1-36</t>
  </si>
  <si>
    <t>WA1-37</t>
  </si>
  <si>
    <t>WA1-38</t>
  </si>
  <si>
    <t>WA1-39</t>
  </si>
  <si>
    <t>WA1-40</t>
  </si>
  <si>
    <t>WA1-41</t>
  </si>
  <si>
    <t>WA1-42</t>
  </si>
  <si>
    <t>WA1-43</t>
  </si>
  <si>
    <t>WA1-44</t>
  </si>
  <si>
    <t>WA1-45</t>
  </si>
  <si>
    <t>WA1-46</t>
  </si>
  <si>
    <t>WA1-47</t>
  </si>
  <si>
    <t>WA1-48</t>
  </si>
  <si>
    <t>WA1-49</t>
  </si>
  <si>
    <t>WA1-50</t>
  </si>
  <si>
    <t>WA1-51</t>
  </si>
  <si>
    <t>WA1-54</t>
  </si>
  <si>
    <t>WA1-55</t>
  </si>
  <si>
    <t>WA1-56</t>
  </si>
  <si>
    <t>WA1-57</t>
  </si>
  <si>
    <t>WA1-58</t>
  </si>
  <si>
    <t>WA1-59</t>
  </si>
  <si>
    <t>WA1-60</t>
  </si>
  <si>
    <t>WA1-62</t>
  </si>
  <si>
    <t>WA1-63</t>
  </si>
  <si>
    <t>WA1-64</t>
  </si>
  <si>
    <t>WA1-65</t>
  </si>
  <si>
    <t>WA1-66</t>
  </si>
  <si>
    <t>WA1-67</t>
  </si>
  <si>
    <t>WA1-69</t>
  </si>
  <si>
    <t>WA1-70</t>
  </si>
  <si>
    <t>WA1-71</t>
  </si>
  <si>
    <t>WA1-72</t>
  </si>
  <si>
    <t>WA1-76</t>
  </si>
  <si>
    <t>WA1-77</t>
  </si>
  <si>
    <t>WA1-78</t>
  </si>
  <si>
    <t>WA1-79</t>
  </si>
  <si>
    <t>C-1</t>
  </si>
  <si>
    <t>A-1</t>
  </si>
  <si>
    <t>年齢区分</t>
  </si>
  <si>
    <t>年齢区分（通常は、様式 B-1 からの参照データにつき、入力不要）</t>
  </si>
  <si>
    <t>様式C-1_No.1（男子）→</t>
  </si>
  <si>
    <t>様式C-1_No.2（女子）→</t>
  </si>
  <si>
    <t>C1-01</t>
  </si>
  <si>
    <t>C1-02</t>
  </si>
  <si>
    <t>C1-04</t>
  </si>
  <si>
    <t>C1-05</t>
  </si>
  <si>
    <t>C1-06</t>
  </si>
  <si>
    <t>C1-07</t>
  </si>
  <si>
    <t>C1-08</t>
  </si>
  <si>
    <t>C1-09</t>
  </si>
  <si>
    <t>C1-10</t>
  </si>
  <si>
    <t>C1-11</t>
  </si>
  <si>
    <t>C1-14</t>
  </si>
  <si>
    <t>C1-15</t>
  </si>
  <si>
    <t>C1-16</t>
  </si>
  <si>
    <t>C1-17</t>
  </si>
  <si>
    <t>C1-18</t>
  </si>
  <si>
    <t>C1-19</t>
  </si>
  <si>
    <t>C1-20</t>
  </si>
  <si>
    <t>C1-21</t>
  </si>
  <si>
    <t>C1-22</t>
  </si>
  <si>
    <t>C1-23</t>
  </si>
  <si>
    <t>C1-24</t>
  </si>
  <si>
    <t>C1-25</t>
  </si>
  <si>
    <t>C1-09</t>
  </si>
  <si>
    <t>C1-10</t>
  </si>
  <si>
    <t>C1-11</t>
  </si>
  <si>
    <t>C1-12</t>
  </si>
  <si>
    <t>（↑漢字・姓）</t>
  </si>
  <si>
    <t>（↑漢字・名）</t>
  </si>
  <si>
    <t>☆予選会を実施しない大会では、下の設定セル内（名称・略称）データを削除。</t>
  </si>
  <si>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</si>
  <si>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</si>
  <si>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</si>
  <si>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</si>
  <si>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</si>
  <si>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</si>
  <si>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</si>
  <si>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</si>
  <si>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</si>
  <si>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</si>
  <si>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</si>
  <si>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</si>
  <si>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</si>
  <si>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</si>
  <si>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</si>
  <si>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</si>
  <si>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</si>
  <si>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</si>
  <si>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</si>
  <si>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</si>
  <si>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</si>
  <si>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</si>
  <si>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</si>
  <si>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</si>
  <si>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M105</t>
  </si>
  <si>
    <t>M106</t>
  </si>
  <si>
    <t>M107</t>
  </si>
  <si>
    <t>M108</t>
  </si>
  <si>
    <t>M109</t>
  </si>
  <si>
    <t>M110</t>
  </si>
  <si>
    <t>M111</t>
  </si>
  <si>
    <t>M112</t>
  </si>
  <si>
    <t>M113</t>
  </si>
  <si>
    <t>M114</t>
  </si>
  <si>
    <t>M115</t>
  </si>
  <si>
    <t>M116</t>
  </si>
  <si>
    <t>M117</t>
  </si>
  <si>
    <t>M118</t>
  </si>
  <si>
    <t>M119</t>
  </si>
  <si>
    <t>M120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</si>
  <si>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</si>
  <si>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</si>
  <si>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</si>
  <si>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</si>
  <si>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</si>
  <si>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</si>
  <si>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</si>
  <si>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</si>
  <si>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</si>
  <si>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</si>
  <si>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</si>
  <si>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</si>
  <si>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</si>
  <si>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</si>
  <si>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</si>
  <si>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</si>
  <si>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</si>
  <si>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</si>
  <si>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</si>
  <si>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</si>
  <si>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</si>
  <si>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</si>
  <si>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</si>
  <si>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</si>
  <si>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</si>
  <si>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</si>
  <si>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</si>
  <si>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</si>
  <si>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</si>
  <si>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</si>
  <si>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</si>
  <si>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</si>
  <si>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</si>
  <si>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</si>
  <si>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</si>
  <si>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</si>
  <si>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</si>
  <si>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</si>
  <si>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</si>
  <si>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</si>
  <si>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中学生</t>
  </si>
  <si>
    <t>8.</t>
  </si>
  <si>
    <t>種目数</t>
  </si>
  <si>
    <t>種目</t>
  </si>
  <si>
    <r>
      <t>様式 D（同意書）は、チーム代表者が</t>
    </r>
    <r>
      <rPr>
        <b/>
        <u val="single"/>
        <sz val="12"/>
        <color indexed="10"/>
        <rFont val="ＭＳ ゴシック"/>
        <family val="0"/>
      </rPr>
      <t>手書きで提出</t>
    </r>
    <r>
      <rPr>
        <sz val="12"/>
        <color indexed="8"/>
        <rFont val="ＭＳ ゴシック"/>
        <family val="0"/>
      </rPr>
      <t>していただく書類です。</t>
    </r>
  </si>
  <si>
    <t>上記の各事項を当チームの登録競技者は確認・同意した上で、競技者として登録・参加することを認めます。</t>
  </si>
  <si>
    <t>チーム
代表者
氏名</t>
  </si>
  <si>
    <t>チーム
代表者
住所</t>
  </si>
  <si>
    <t>チーム
代表者
連絡先</t>
  </si>
  <si>
    <t>（チーム代表者本人による署名・捺印のみ有効）</t>
  </si>
  <si>
    <t>(１)</t>
  </si>
  <si>
    <t>このシートを、「Ａ４版」で、１枚分印刷する（この説明文は印刷されません）。</t>
  </si>
  <si>
    <r>
      <t>チーム代表者に、</t>
    </r>
    <r>
      <rPr>
        <b/>
        <sz val="12"/>
        <color indexed="10"/>
        <rFont val="ＭＳ ゴシック"/>
        <family val="0"/>
      </rPr>
      <t>「必要事項の記入」・「本人署名・押印」</t>
    </r>
    <r>
      <rPr>
        <sz val="12"/>
        <color indexed="8"/>
        <rFont val="ＭＳ ゴシック"/>
        <family val="0"/>
      </rPr>
      <t>を依頼する。</t>
    </r>
  </si>
  <si>
    <t>申込締切までに郵送する。</t>
  </si>
  <si>
    <t>※上記一覧にない
チームは手書き</t>
  </si>
  <si>
    <t>☆下記一覧より選択下さい。</t>
  </si>
  <si>
    <t>愛知ライフセービングクラブ</t>
  </si>
  <si>
    <t>秋田ライフセービングクラブ</t>
  </si>
  <si>
    <t>熱川ライフセービングクラブ</t>
  </si>
  <si>
    <t>飯岡ライフセービングクラブ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</si>
  <si>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</si>
  <si>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</si>
  <si>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</si>
  <si>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</si>
  <si>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</si>
  <si>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</si>
  <si>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</si>
  <si>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</si>
  <si>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</si>
  <si>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</si>
  <si>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</si>
  <si>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</si>
  <si>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</si>
  <si>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</si>
  <si>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</si>
  <si>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</si>
  <si>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</si>
  <si>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KITAJIMAQUATICS</t>
  </si>
  <si>
    <t>キララライフセービングクラブ</t>
  </si>
  <si>
    <t>気仙沼ライフセービングクラブ</t>
  </si>
  <si>
    <t>神津島ライフセービングクラブ</t>
  </si>
  <si>
    <t>神戸ライフセービングクラブ</t>
  </si>
  <si>
    <t>SURF90鎌倉ライフセービングクラブ</t>
  </si>
  <si>
    <t>SURF90茅ヶ崎ライフセービングクラブ</t>
  </si>
  <si>
    <t>相良サーフライフセービングクラブ</t>
  </si>
  <si>
    <t>佐渡ライフセービングクラブ</t>
  </si>
  <si>
    <t>三多摩ライフセービングクラブ</t>
  </si>
  <si>
    <t>式根島ライフセービングクラブ</t>
  </si>
  <si>
    <t>下田ライフセービングクラブ</t>
  </si>
  <si>
    <t>十文字高等学校ライフセービングクラブ</t>
  </si>
  <si>
    <t>昭和第一学園高等学校ライフセービングクラブ</t>
  </si>
  <si>
    <t>白浜ライフセービングクラブ</t>
  </si>
  <si>
    <t>逗子サーフライフセービングクラブ</t>
  </si>
  <si>
    <t>成城学園ライフセービングクラブ</t>
  </si>
  <si>
    <t>世田谷スイミングアカデミー</t>
  </si>
  <si>
    <t>館山サーフライフセービングクラブ</t>
  </si>
  <si>
    <t>茅ヶ崎サーフライフセービングクラブ</t>
  </si>
  <si>
    <t>北谷公園サンセットビーチライフセービングクラブ</t>
  </si>
  <si>
    <t>銚子ライフセービングクラブ</t>
  </si>
  <si>
    <t>つがるライフセービングクラブ</t>
  </si>
  <si>
    <t>辻堂ライフセービングクラブ　</t>
  </si>
  <si>
    <t>土肥ライフセービングクラブ</t>
  </si>
  <si>
    <t>東京消防庁ライフセービングクラブ</t>
  </si>
  <si>
    <t>徳島ライフセービングクラブ</t>
  </si>
  <si>
    <t>今帰仁ライフセービングクラブ</t>
  </si>
  <si>
    <t>新潟青山ライフセービングクラブ</t>
  </si>
  <si>
    <t>新島ライフセービングクラブ</t>
  </si>
  <si>
    <t>二宮ライフセービングクラブ</t>
  </si>
  <si>
    <t>沼津ライフセービングクラブ</t>
  </si>
  <si>
    <t>波崎サーフライフセービングクラブ</t>
  </si>
  <si>
    <t>バディ冒険団</t>
  </si>
  <si>
    <t>浜田ライフセービングクラブ</t>
  </si>
  <si>
    <t>葉山ライフセービングクラブ</t>
  </si>
  <si>
    <t>日向ライフセービングクラブ</t>
  </si>
  <si>
    <t>ふくつライフセービングクラブ</t>
  </si>
  <si>
    <t>万座ライフガードチーム</t>
  </si>
  <si>
    <t>三浦海岸サーフライフセービングクラブ</t>
  </si>
  <si>
    <t>御浜ライフセービングクラブ</t>
  </si>
  <si>
    <t>三宅島ライフセービングクラブ</t>
  </si>
  <si>
    <t>宮崎ライフセービングクラブ</t>
  </si>
  <si>
    <t>宗像ライフセービングクラブ</t>
  </si>
  <si>
    <t>用宗ライフセービングクラブ</t>
  </si>
  <si>
    <t>盛岡ライフセービングクラブ</t>
  </si>
  <si>
    <t>屋久島ライフセービングクラブ</t>
  </si>
  <si>
    <t>山口ライフセービングクラブ</t>
  </si>
  <si>
    <t>湯河原ライフセービングクラブ</t>
  </si>
  <si>
    <t>横浜海の公園ライフセービングクラブ</t>
  </si>
  <si>
    <t>若狭和田ライフセービングクラブ</t>
  </si>
  <si>
    <t>和田浦ライフセービングクラブ</t>
  </si>
  <si>
    <t>クラブ名</t>
  </si>
  <si>
    <t>愛知LSC</t>
  </si>
  <si>
    <t>秋田LSC</t>
  </si>
  <si>
    <t>熱川LSC</t>
  </si>
  <si>
    <t>飯岡LSC</t>
  </si>
  <si>
    <t>今井浜SLSC</t>
  </si>
  <si>
    <t>岩井LSC</t>
  </si>
  <si>
    <t>岩美LSC</t>
  </si>
  <si>
    <t>大洗SLSC</t>
  </si>
  <si>
    <t>大磯LSC</t>
  </si>
  <si>
    <t>大阪LSC</t>
  </si>
  <si>
    <t>大竹SLSC</t>
  </si>
  <si>
    <t>岡山LSC</t>
  </si>
  <si>
    <t>小樽LSC</t>
  </si>
  <si>
    <t>御宿LSC</t>
  </si>
  <si>
    <t>かごしま磯LSC</t>
  </si>
  <si>
    <t>鹿嶋LGT</t>
  </si>
  <si>
    <t>柏崎LSC</t>
  </si>
  <si>
    <t>勝浦LSC</t>
  </si>
  <si>
    <t>釜石LSC</t>
  </si>
  <si>
    <t>鎌倉LG</t>
  </si>
  <si>
    <t>鴨川LSC</t>
  </si>
  <si>
    <t>キララLSC</t>
  </si>
  <si>
    <t>気仙沼LSC</t>
  </si>
  <si>
    <t>神津島LSC</t>
  </si>
  <si>
    <t>神戸LSC</t>
  </si>
  <si>
    <t>SURF90鎌倉LSC</t>
  </si>
  <si>
    <t>SURF90茅ヶ崎LSC</t>
  </si>
  <si>
    <t>相良SLSC</t>
  </si>
  <si>
    <t>佐渡LSC</t>
  </si>
  <si>
    <t>三多摩LSC</t>
  </si>
  <si>
    <t>式根島LSC</t>
  </si>
  <si>
    <t>下田LSC</t>
  </si>
  <si>
    <t>十文字高等学校LSC</t>
  </si>
  <si>
    <t>昭和第一学園高等学校LSC</t>
  </si>
  <si>
    <t>白浜LSC</t>
  </si>
  <si>
    <t>逗子SLSC</t>
  </si>
  <si>
    <t>成城学園LSC</t>
  </si>
  <si>
    <t>世田谷SA</t>
  </si>
  <si>
    <t>館山SLSC</t>
  </si>
  <si>
    <t>茅ヶ崎SLSC</t>
  </si>
  <si>
    <t>北谷公園サンセットビーチLSC</t>
  </si>
  <si>
    <t>銚子LC</t>
  </si>
  <si>
    <t>つがるLSC</t>
  </si>
  <si>
    <t>辻堂LC　</t>
  </si>
  <si>
    <t>土肥LSC</t>
  </si>
  <si>
    <t>東京消防庁LSC</t>
  </si>
  <si>
    <t>徳島LSC</t>
  </si>
  <si>
    <t>今帰仁LSC</t>
  </si>
  <si>
    <t>新潟青山LSC</t>
  </si>
  <si>
    <t>新島LSC</t>
  </si>
  <si>
    <t>二宮LSC</t>
  </si>
  <si>
    <t>沼津LSC</t>
  </si>
  <si>
    <t>波崎SLSC</t>
  </si>
  <si>
    <t>浜田LSC</t>
  </si>
  <si>
    <t>葉山LSC</t>
  </si>
  <si>
    <t>日向LSC</t>
  </si>
  <si>
    <t>ふくつLSC</t>
  </si>
  <si>
    <t>万座LGT</t>
  </si>
  <si>
    <t>三浦海岸SLSC</t>
  </si>
  <si>
    <t>御浜LSC</t>
  </si>
  <si>
    <t>三宅島LSC</t>
  </si>
  <si>
    <t>宮崎LSC</t>
  </si>
  <si>
    <t>宗像LSC</t>
  </si>
  <si>
    <t>用宗LSC</t>
  </si>
  <si>
    <t>盛岡LSC</t>
  </si>
  <si>
    <t>屋久島LSC</t>
  </si>
  <si>
    <t>山口LSC</t>
  </si>
  <si>
    <t>湯河原LSC</t>
  </si>
  <si>
    <t>横浜海の公園LSC</t>
  </si>
  <si>
    <t>若狭和田LSC</t>
  </si>
  <si>
    <t>和田浦LSC</t>
  </si>
  <si>
    <t>S</t>
  </si>
  <si>
    <t>省略</t>
  </si>
  <si>
    <t>省略
※手書きの場合は入力する！</t>
  </si>
  <si>
    <t>（２）確認用（入力不要）</t>
  </si>
  <si>
    <t>省略</t>
  </si>
  <si>
    <t>高校生</t>
  </si>
  <si>
    <t>チーム種目</t>
  </si>
  <si>
    <t>(チーム
種目)</t>
  </si>
  <si>
    <t>11人以上 ～ 20人以下</t>
  </si>
  <si>
    <t>３人</t>
  </si>
  <si>
    <t>21人以上 ～ 40人以下</t>
  </si>
  <si>
    <t>41人以上 ～</t>
  </si>
  <si>
    <t>４人</t>
  </si>
  <si>
    <t>高校生</t>
  </si>
  <si>
    <t>8.</t>
  </si>
  <si>
    <t>選出テクニカルオフィシャル</t>
  </si>
  <si>
    <t>安芸LSC</t>
  </si>
  <si>
    <t>熱海LSC</t>
  </si>
  <si>
    <t>奄美LSC</t>
  </si>
  <si>
    <t>皆生LSC</t>
  </si>
  <si>
    <t>関門LSC</t>
  </si>
  <si>
    <t>九十九里LSC</t>
  </si>
  <si>
    <t>コバルトブルー下関LSC</t>
  </si>
  <si>
    <t>SURF90藤沢LSC</t>
  </si>
  <si>
    <t>札幌LSC</t>
  </si>
  <si>
    <t>座間味LSC</t>
  </si>
  <si>
    <t>静波LSC</t>
  </si>
  <si>
    <t>湘南ひらつかLSC</t>
  </si>
  <si>
    <t>新宮LSC</t>
  </si>
  <si>
    <t>淡輪LSC</t>
  </si>
  <si>
    <t>西伊豆・松崎LSC</t>
  </si>
  <si>
    <t>西浜SLSC</t>
  </si>
  <si>
    <t>日体大荏原高等学校LSC</t>
  </si>
  <si>
    <t>萩SLSC</t>
  </si>
  <si>
    <t>浜松LSC</t>
  </si>
  <si>
    <t>福岡LSC</t>
  </si>
  <si>
    <t>富土LSC</t>
  </si>
  <si>
    <t>山形LSC</t>
  </si>
  <si>
    <t>吉母アクアLSC</t>
  </si>
  <si>
    <t>琉球LSC</t>
  </si>
  <si>
    <t>簡易略称</t>
  </si>
  <si>
    <t>（３）チーム選出 テクニカルオフィシャル</t>
  </si>
  <si>
    <t>ﾒﾝﾊﾞｰID
(5から始まる9桁)</t>
  </si>
  <si>
    <t>5000yyyyy</t>
  </si>
  <si>
    <t>中学生</t>
  </si>
  <si>
    <t>男子</t>
  </si>
  <si>
    <t>女子</t>
  </si>
  <si>
    <t>計</t>
  </si>
  <si>
    <t>追加
個人種目</t>
  </si>
  <si>
    <t>チーム
種目</t>
  </si>
  <si>
    <t>中学生</t>
  </si>
  <si>
    <t>高校生</t>
  </si>
  <si>
    <t>チーム種目</t>
  </si>
  <si>
    <t>選出テクニカルオフィシャル1</t>
  </si>
  <si>
    <t>選出テクニカルオフィシャル2</t>
  </si>
  <si>
    <t>選出テクニカルオフィシャル3</t>
  </si>
  <si>
    <t>選出テクニカルオフィシャル4</t>
  </si>
  <si>
    <t>選出テクニカルオフィシャル5</t>
  </si>
  <si>
    <t>☆二次要項はエントリー担当者にメール送信します。</t>
  </si>
  <si>
    <t>安芸ライフセービングクラブ</t>
  </si>
  <si>
    <t>熱海ライフセービングクラブ</t>
  </si>
  <si>
    <t>奄美ライフセービングクラブ</t>
  </si>
  <si>
    <t>大分市ライフセービングクラブ</t>
  </si>
  <si>
    <t>皆生ライフセービングクラブ</t>
  </si>
  <si>
    <t>関門ライフセービングクラブ</t>
  </si>
  <si>
    <t>九十九里ライフセービングクラブ</t>
  </si>
  <si>
    <t>コバルトブルー下関ライフセービングクラブ</t>
  </si>
  <si>
    <t>SURF90藤沢ライフセービングクラブ</t>
  </si>
  <si>
    <t>札幌ライフセービングクラブ</t>
  </si>
  <si>
    <t>座間味ライフセービングクラブ</t>
  </si>
  <si>
    <t>静波ライフセービングクラブ</t>
  </si>
  <si>
    <t>湘南GoldenAgeアカデミー</t>
  </si>
  <si>
    <t>湘南ひらつかライフセービングクラブ</t>
  </si>
  <si>
    <t>新宮ライフセービングクラブ</t>
  </si>
  <si>
    <t>淡輪ライフセービングクラブ</t>
  </si>
  <si>
    <t>西伊豆・松崎ライフセービングクラブ</t>
  </si>
  <si>
    <t>西浜サーフライフセービングクラブ</t>
  </si>
  <si>
    <t>日本体育大学荏原高等学校ライフセービングクラブ</t>
  </si>
  <si>
    <t>萩サーフライフセービングクラブ</t>
  </si>
  <si>
    <t>浜松ライフセービングクラブ</t>
  </si>
  <si>
    <t>Vikings</t>
  </si>
  <si>
    <t>福岡ライフセービングクラブ</t>
  </si>
  <si>
    <t>富土ライフセービングクラブ</t>
  </si>
  <si>
    <t>山形ライフセービングクラブ</t>
  </si>
  <si>
    <t>吉母アクアライフセービングクラブ</t>
  </si>
  <si>
    <t>琉球ライフセービングクラブ</t>
  </si>
  <si>
    <r>
      <t>大分市L</t>
    </r>
    <r>
      <rPr>
        <sz val="11"/>
        <color indexed="8"/>
        <rFont val="ＭＳ ゴシック"/>
        <family val="0"/>
      </rPr>
      <t>SC</t>
    </r>
  </si>
  <si>
    <t>湘南GoldenAge</t>
  </si>
  <si>
    <t>登録</t>
  </si>
  <si>
    <t>9.</t>
  </si>
  <si>
    <t xml:space="preserve">当チームは新型コロナウイルスへの感染リスクをゼロにすることは困難であることを理解し、感染リスクがあることを承諾した上で競技会に参加する事に同意します。また、感染リスクを含むあらゆるリスク、損失において参加する競技者自身による自己責任であることに同意します。さらに、主催者が提示する感染対策を理解し従います。万が一、競技会参加者に感染が確認された場合、調査機関への情報開示、参加者へ連絡することに同意します（但し、その他の利用目的での第三者への提供は致しません）。
</t>
  </si>
  <si>
    <t>Ver4</t>
  </si>
  <si>
    <t>追加ｴﾝﾄﾘｰ</t>
  </si>
  <si>
    <t>「LIFESAVERS」団体登録の確認</t>
  </si>
  <si>
    <t>申込〆切：</t>
  </si>
  <si>
    <t>※</t>
  </si>
  <si>
    <t>様式 D（同意書）</t>
  </si>
  <si>
    <t>1.</t>
  </si>
  <si>
    <t>当チームの登録競技者は、大会主催者が定めた参加資格を満たしています。</t>
  </si>
  <si>
    <t>当チームの登録競技者は、大会主催者が定めた規則・規定・指示を遵守し、本大会の円滑な運営・進行に協力します。</t>
  </si>
  <si>
    <t>当チームの登録競技者は、大会開催中、各自私物の管理に自ら責任を持ち、大会主催者に対しては責任を問いません。</t>
  </si>
  <si>
    <t>当チームの登録競技者自身および家族代表者保護者等関係者は、競技中及び付帯行事の開催中に負傷した場合、またはこれらに基づいた後遺症が発生した場合、あるいは死亡した場合においても、その原因のいかんを問わず、大会に係わるすべての大会関係者及びボランティア等に対する民事上の責任の一切を免除します。また、登録競技者に対する補償は、大会主催者が契約している保険の範囲内であることを承諾します。</t>
  </si>
  <si>
    <t>全員の健康状態が良好であることを確認し、また、各個人の自覚と責任において安全と健康に注意を払い、かつ、トレーニングを十分に行って本大会に臨むことを認めます。</t>
  </si>
  <si>
    <t>当チームの登録競技者の競技中の事故・発病等については、大会主催者において応急処置が施されることを承諾し、その応急処置の方法及び結果に対して異議を唱えません。</t>
  </si>
  <si>
    <t>当チームの登録競技者の肖像権については大会主催者に帰属することを認めます。また、各自の個人情報が大会に関連する広報物、報道並びに情報メディアにおいて使用されることを了承し、大会主催者が制作する印刷物、映像制作物並びに情報メディア等による商業的利用を認めます。</t>
  </si>
  <si>
    <t>記入日</t>
  </si>
  <si>
    <t>年</t>
  </si>
  <si>
    <t>月</t>
  </si>
  <si>
    <t>日</t>
  </si>
  <si>
    <t>追加
ｴﾝﾄﾘｰ</t>
  </si>
  <si>
    <t>いわきサーフライフセービングクラブ</t>
  </si>
  <si>
    <t>いわきSLSC</t>
  </si>
  <si>
    <t>淡路島ライフセービングクラブ</t>
  </si>
  <si>
    <t>淡路島LSC</t>
  </si>
  <si>
    <t>YUIGAHAMA Surf &amp; Sports</t>
  </si>
  <si>
    <t>南伊豆ライフセービングクラブ</t>
  </si>
  <si>
    <t>南伊豆LSC</t>
  </si>
  <si>
    <t>YUIGAHAMA S&amp;S</t>
  </si>
  <si>
    <t>同意書→</t>
  </si>
  <si>
    <t>[12]</t>
  </si>
  <si>
    <t>[13]予選会の区分</t>
  </si>
  <si>
    <t>北海道・東北ブロック</t>
  </si>
  <si>
    <t>北信越ブロック</t>
  </si>
  <si>
    <t>北関東ブロック</t>
  </si>
  <si>
    <t>南関東ブロック</t>
  </si>
  <si>
    <t>東海ブロック</t>
  </si>
  <si>
    <t>近畿ブロック</t>
  </si>
  <si>
    <t>中国ブロック</t>
  </si>
  <si>
    <t>四国ブロック</t>
  </si>
  <si>
    <t>九州・沖縄ブロック</t>
  </si>
  <si>
    <t>ラッシュガード</t>
  </si>
  <si>
    <t>合計</t>
  </si>
  <si>
    <t>選出人数:</t>
  </si>
  <si>
    <t>一般</t>
  </si>
  <si>
    <t>一般</t>
  </si>
  <si>
    <t>中学生</t>
  </si>
  <si>
    <t>ｻｰﾌﾚｰｽ</t>
  </si>
  <si>
    <t>ﾋﾞｰﾁﾌﾗｯｸﾞｽ</t>
  </si>
  <si>
    <t>ﾋﾞｰﾁｽﾌﾟﾘﾝﾄ</t>
  </si>
  <si>
    <t>ﾋﾞｰﾁﾗﾝ(2km)</t>
  </si>
  <si>
    <t>ｻｰﾌｽｷｰﾚｰｽ</t>
  </si>
  <si>
    <t>ﾎﾞｰﾄﾞﾚｰｽ</t>
  </si>
  <si>
    <t>ｵｰｼｬﾝﾏﾝ</t>
  </si>
  <si>
    <t>予選会</t>
  </si>
  <si>
    <t>ﾗｯｼｭｶﾞｰﾄﾞ
希望ｻｲｽﾞ</t>
  </si>
  <si>
    <t>ﾗｯｼｭｶﾞｰﾄﾞ
希望ｻｲｽﾞ</t>
  </si>
  <si>
    <t>(選手登録)</t>
  </si>
  <si>
    <t>ﾚｽｷｭｰﾁｭｰﾌﾞﾚｽｷｭｰ</t>
  </si>
  <si>
    <t>ﾋﾞｰﾁﾘﾚｰ</t>
  </si>
  <si>
    <t>ﾎﾞｰﾄﾞﾚｽｷｭｰ</t>
  </si>
  <si>
    <t>一般</t>
  </si>
  <si>
    <t>選手登録</t>
  </si>
  <si>
    <t>選出オフィシャル</t>
  </si>
  <si>
    <t>ｵｰｼｬﾝｳｰﾏﾝ</t>
  </si>
  <si>
    <t>ｵｰｼｬﾝﾏﾝﾘﾚｰ</t>
  </si>
  <si>
    <t>ｵｰｼｬﾝｳｰﾏﾝﾘﾚｰ</t>
  </si>
  <si>
    <t>ﾗｲﾌｾｰﾋﾞﾝｸﾞ
資格</t>
  </si>
  <si>
    <t>ライフセービング資格</t>
  </si>
  <si>
    <t>ベーシック・サーフライフセーバー</t>
  </si>
  <si>
    <t>アドバンス・サーフライフセーバー</t>
  </si>
  <si>
    <t>BLS資格及びウォーターセーフティ資格</t>
  </si>
  <si>
    <t>ウォーターセーフティ資格</t>
  </si>
  <si>
    <t>ウォーターセーフティ資格</t>
  </si>
  <si>
    <t>B1-222</t>
  </si>
  <si>
    <t>活動実績</t>
  </si>
  <si>
    <t>※中学生は活動実績への入力は不要です</t>
  </si>
  <si>
    <t>南浜</t>
  </si>
  <si>
    <t>XL</t>
  </si>
  <si>
    <t>2XL</t>
  </si>
  <si>
    <t>サーフライフセービング・指導員</t>
  </si>
  <si>
    <t>サーフライフセービング・指導員</t>
  </si>
  <si>
    <t>4人1組</t>
  </si>
  <si>
    <t>ﾗｲﾌｾｰﾋﾞﾝｸﾞ
資格</t>
  </si>
  <si>
    <t>選出義務の有無→</t>
  </si>
  <si>
    <t>※本競技会には、第3種及び第4種クラブ（講習会主管の為に第1種登録をしている大学団体／クラブを含む）からのエントリーはできません</t>
  </si>
  <si>
    <t>ﾁｰﾑｷｬｯﾌﾟ</t>
  </si>
  <si>
    <t xml:space="preserve"> 1人以上 ～ 10人以下</t>
  </si>
  <si>
    <r>
      <t>2023</t>
    </r>
    <r>
      <rPr>
        <b/>
        <sz val="12"/>
        <color indexed="10"/>
        <rFont val="ＭＳ ゴシック"/>
        <family val="0"/>
      </rPr>
      <t>年2月20日（月） ﾒｰﾙ送信2</t>
    </r>
    <r>
      <rPr>
        <b/>
        <sz val="12"/>
        <color indexed="10"/>
        <rFont val="ＭＳ ゴシック"/>
        <family val="0"/>
      </rPr>
      <t>3</t>
    </r>
    <r>
      <rPr>
        <b/>
        <sz val="12"/>
        <color indexed="10"/>
        <rFont val="ＭＳ ゴシック"/>
        <family val="0"/>
      </rPr>
      <t>：</t>
    </r>
    <r>
      <rPr>
        <b/>
        <sz val="12"/>
        <color indexed="10"/>
        <rFont val="ＭＳ ゴシック"/>
        <family val="0"/>
      </rPr>
      <t>59</t>
    </r>
    <r>
      <rPr>
        <b/>
        <sz val="12"/>
        <color indexed="10"/>
        <rFont val="ＭＳ ゴシック"/>
        <family val="0"/>
      </rPr>
      <t>まで　※同意書のみ郵送（同日消印有効）</t>
    </r>
  </si>
  <si>
    <t>2023年2月20日（月） 同日消印有効</t>
  </si>
  <si>
    <t>×義務なし</t>
  </si>
  <si>
    <t>一般</t>
  </si>
  <si>
    <t>高校生</t>
  </si>
  <si>
    <t>中学生</t>
  </si>
  <si>
    <t>追加種目</t>
  </si>
  <si>
    <t>人</t>
  </si>
  <si>
    <t>＝</t>
  </si>
  <si>
    <t>：</t>
  </si>
  <si>
    <t>.</t>
  </si>
  <si>
    <t>01</t>
  </si>
  <si>
    <t>00</t>
  </si>
  <si>
    <t>02</t>
  </si>
  <si>
    <t>タイム入力</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</si>
  <si>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</si>
  <si>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</si>
  <si>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</si>
  <si>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</si>
  <si>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</si>
  <si>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</si>
  <si>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</si>
  <si>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</si>
  <si>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</si>
  <si>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</si>
  <si>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</si>
  <si>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</si>
  <si>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</si>
  <si>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</si>
  <si>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</si>
  <si>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</si>
  <si>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</si>
  <si>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</si>
  <si>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</si>
  <si>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</si>
  <si>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</si>
  <si>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</si>
  <si>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</si>
  <si>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</si>
  <si>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</si>
  <si>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</si>
  <si>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</si>
  <si>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</si>
  <si>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</si>
  <si>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</si>
  <si>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</si>
  <si>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</si>
  <si>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</si>
  <si>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</si>
  <si>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</si>
  <si>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</si>
  <si>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</si>
  <si>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</si>
  <si>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</si>
  <si>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</si>
  <si>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</si>
  <si>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</si>
  <si>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</si>
  <si>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</si>
  <si>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</si>
  <si>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</si>
  <si>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</si>
  <si>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</si>
  <si>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</si>
  <si>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</si>
  <si>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</si>
  <si>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</si>
  <si>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</si>
  <si>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</si>
  <si>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</si>
  <si>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</si>
  <si>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</si>
  <si>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</si>
  <si>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</si>
  <si>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</si>
  <si>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</si>
  <si>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</si>
  <si>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</si>
  <si>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</si>
  <si>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</si>
  <si>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</si>
  <si>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</si>
  <si>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</si>
  <si>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</si>
  <si>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</si>
  <si>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</si>
  <si>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</si>
  <si>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</si>
  <si>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</si>
  <si>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</si>
  <si>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</si>
  <si>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</si>
  <si>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</si>
  <si>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</si>
  <si>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</si>
  <si>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</si>
  <si>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</si>
  <si>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</si>
  <si>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</si>
  <si>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</si>
  <si>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</si>
  <si>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</si>
  <si>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</si>
  <si>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</si>
  <si>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</si>
  <si>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</si>
  <si>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</si>
  <si>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</si>
  <si>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</si>
  <si>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</si>
  <si>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</si>
  <si>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</si>
  <si>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ﾏﾈｷﾝｷｬﾘｰ
50m</t>
  </si>
  <si>
    <r>
      <t>ﾏﾈｷﾝ</t>
    </r>
    <r>
      <rPr>
        <sz val="12"/>
        <color indexed="10"/>
        <rFont val="ＭＳ ゴシック"/>
        <family val="0"/>
      </rPr>
      <t>ｷｬﾘｰ</t>
    </r>
    <r>
      <rPr>
        <sz val="12"/>
        <rFont val="ＭＳ ゴシック"/>
        <family val="0"/>
      </rPr>
      <t>・
ｳｨｽﾞﾌｨﾝ
100m</t>
    </r>
  </si>
  <si>
    <r>
      <t>ﾏﾈｷﾝ</t>
    </r>
    <r>
      <rPr>
        <sz val="12"/>
        <color indexed="12"/>
        <rFont val="ＭＳ ゴシック"/>
        <family val="0"/>
      </rPr>
      <t>ﾄｳ</t>
    </r>
    <r>
      <rPr>
        <sz val="12"/>
        <rFont val="ＭＳ ゴシック"/>
        <family val="0"/>
      </rPr>
      <t>・
ｳｨｽﾞﾌｨﾝ
100m</t>
    </r>
  </si>
  <si>
    <t>:</t>
  </si>
  <si>
    <t>.</t>
  </si>
  <si>
    <t>ﾏﾈｷﾝｷｬﾘｰﾘﾚｰ
4 x 25m</t>
  </si>
  <si>
    <t>ﾒﾄﾞﾚｰﾘﾚｰ
4 x 50m</t>
  </si>
  <si>
    <t>種目</t>
  </si>
  <si>
    <t>種目</t>
  </si>
  <si>
    <t>←入力しないでください。</t>
  </si>
  <si>
    <t>当チームの登録競技者の家族、親族及び保護者は大会の内容を理解し、大会参加を承諾していることを認めます。（未成年者含む）</t>
  </si>
  <si>
    <t>30</t>
  </si>
  <si>
    <t>40</t>
  </si>
  <si>
    <t>エントリー標準タイム →</t>
  </si>
  <si>
    <t>エントリー標準タイム →</t>
  </si>
  <si>
    <t>05</t>
  </si>
  <si>
    <t>50</t>
  </si>
  <si>
    <t>※一般公募のためチームからの選出は不要です。</t>
  </si>
  <si>
    <t>第20回 神奈川県ライフセービングプール競技選手権大会</t>
  </si>
  <si>
    <t>(４)同意書の郵送先　〒251-0038 神奈川県藤沢市鵠沼松が岡 3-17-1　神奈川プール選手権担当者　宛</t>
  </si>
  <si>
    <t>郵送先</t>
  </si>
  <si>
    <t>〒251-0038 神奈川県藤沢市鵠沼松が岡 3-17-1　神奈川プール選手権担当者　宛</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</si>
</sst>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ggge&quot;年&quot;m&quot;月&quot;d&quot;日&quot;;@"/>
    <numFmt numFmtId="184" formatCode="[$-411]gge&quot;年&quot;m&quot;月&quot;d&quot;日&quot;;@"/>
    <numFmt numFmtId="185" formatCode="[$]gge&quot;年&quot;m&quot;月&quot;d&quot;日&quot;;@"/>
    <numFmt numFmtId="186" formatCode="[$¥-411]#,##0.00_);\([$¥-411]#,##0.00\)"/>
    <numFmt numFmtId="187" formatCode="[$¥-411]#,##0.000_);\([$¥-411]#,##0.000\)"/>
    <numFmt numFmtId="188" formatCode="[$¥-411]#,##0.0_);\([$¥-411]#,##0.0\)"/>
    <numFmt numFmtId="189" formatCode="[$¥-411]#,##0_);\([$¥-411]#,##0\)"/>
    <numFmt numFmtId="190" formatCode="[$-411]yyyy&quot;年&quot;m&quot;月&quot;d&quot;日&quot;\ dddd"/>
    <numFmt numFmtId="191" formatCode="[$]ggge&quot;年&quot;m&quot;月&quot;d&quot;日&quot;;@"/>
    <numFmt numFmtId="192" formatCode="[$]gge&quot;年&quot;m&quot;月&quot;d&quot;日&quot;;@"/>
  </numFmts>
  <fonts count="113">
    <font>
      <sz val="11"/>
      <color theme="1"/>
      <name val="Calibri"/>
      <family val="0"/>
    </font>
    <font>
      <sz val="11"/>
      <color indexed="8"/>
      <name val="ＭＳ Ｐゴシック"/>
      <family val="0"/>
    </font>
    <font>
      <sz val="6"/>
      <name val="ＭＳ Ｐゴシック"/>
      <family val="0"/>
    </font>
    <font>
      <sz val="12"/>
      <name val="ＭＳ ゴシック"/>
      <family val="0"/>
    </font>
    <font>
      <sz val="6"/>
      <name val="Osaka"/>
      <family val="0"/>
    </font>
    <font>
      <b/>
      <sz val="12"/>
      <name val="ＭＳ ゴシック"/>
      <family val="0"/>
    </font>
    <font>
      <sz val="10"/>
      <name val="ＭＳ ゴシック"/>
      <family val="0"/>
    </font>
    <font>
      <sz val="14"/>
      <name val="ＭＳ ゴシック"/>
      <family val="0"/>
    </font>
    <font>
      <sz val="12"/>
      <color indexed="9"/>
      <name val="ＭＳ ゴシック"/>
      <family val="0"/>
    </font>
    <font>
      <b/>
      <sz val="14"/>
      <color indexed="9"/>
      <name val="ＭＳ ゴシック"/>
      <family val="0"/>
    </font>
    <font>
      <sz val="10"/>
      <color indexed="8"/>
      <name val="ＭＳ ゴシック"/>
      <family val="0"/>
    </font>
    <font>
      <sz val="10"/>
      <color indexed="10"/>
      <name val="ＭＳ ゴシック"/>
      <family val="0"/>
    </font>
    <font>
      <sz val="11"/>
      <color indexed="8"/>
      <name val="ＭＳ ゴシック"/>
      <family val="0"/>
    </font>
    <font>
      <b/>
      <sz val="12"/>
      <color indexed="10"/>
      <name val="ＭＳ ゴシック"/>
      <family val="0"/>
    </font>
    <font>
      <sz val="12"/>
      <color indexed="8"/>
      <name val="ＭＳ ゴシック"/>
      <family val="0"/>
    </font>
    <font>
      <b/>
      <sz val="11"/>
      <color indexed="12"/>
      <name val="ＭＳ ゴシック"/>
      <family val="0"/>
    </font>
    <font>
      <sz val="24"/>
      <color indexed="8"/>
      <name val="ＭＳ ゴシック"/>
      <family val="0"/>
    </font>
    <font>
      <sz val="9"/>
      <color indexed="8"/>
      <name val="ＭＳ ゴシック"/>
      <family val="0"/>
    </font>
    <font>
      <sz val="18"/>
      <color indexed="10"/>
      <name val="ＭＳ ゴシック"/>
      <family val="0"/>
    </font>
    <font>
      <sz val="18"/>
      <color indexed="8"/>
      <name val="ＭＳ ゴシック"/>
      <family val="0"/>
    </font>
    <font>
      <b/>
      <sz val="10"/>
      <name val="ＭＳ ゴシック"/>
      <family val="0"/>
    </font>
    <font>
      <sz val="10"/>
      <color indexed="12"/>
      <name val="ＭＳ ゴシック"/>
      <family val="0"/>
    </font>
    <font>
      <sz val="20"/>
      <color indexed="8"/>
      <name val="ＭＳ ゴシック"/>
      <family val="0"/>
    </font>
    <font>
      <sz val="9"/>
      <name val="ＭＳ ゴシック"/>
      <family val="0"/>
    </font>
    <font>
      <sz val="11"/>
      <name val="ＭＳ ゴシック"/>
      <family val="0"/>
    </font>
    <font>
      <sz val="24"/>
      <name val="ＭＳ ゴシック"/>
      <family val="0"/>
    </font>
    <font>
      <sz val="14"/>
      <color indexed="8"/>
      <name val="ＭＳ ゴシック"/>
      <family val="0"/>
    </font>
    <font>
      <b/>
      <sz val="11"/>
      <name val="ＭＳ ゴシック"/>
      <family val="0"/>
    </font>
    <font>
      <b/>
      <sz val="9"/>
      <name val="ＭＳ ゴシック"/>
      <family val="0"/>
    </font>
    <font>
      <b/>
      <sz val="12"/>
      <color indexed="8"/>
      <name val="ＭＳ ゴシック"/>
      <family val="0"/>
    </font>
    <font>
      <b/>
      <sz val="10"/>
      <color indexed="8"/>
      <name val="ＭＳ ゴシック"/>
      <family val="0"/>
    </font>
    <font>
      <b/>
      <sz val="16"/>
      <color indexed="10"/>
      <name val="ＭＳ ゴシック"/>
      <family val="0"/>
    </font>
    <font>
      <sz val="10"/>
      <color indexed="8"/>
      <name val="ＭＳ 明朝"/>
      <family val="0"/>
    </font>
    <font>
      <b/>
      <u val="single"/>
      <sz val="12"/>
      <color indexed="10"/>
      <name val="ＭＳ ゴシック"/>
      <family val="0"/>
    </font>
    <font>
      <sz val="10"/>
      <color indexed="8"/>
      <name val="Arial"/>
      <family val="0"/>
    </font>
    <font>
      <sz val="12"/>
      <name val="Osaka"/>
      <family val="0"/>
    </font>
    <font>
      <sz val="12"/>
      <color indexed="12"/>
      <name val="ＭＳ ゴシック"/>
      <family val="0"/>
    </font>
    <font>
      <sz val="9"/>
      <color indexed="10"/>
      <name val="ＭＳ ゴシック"/>
      <family val="0"/>
    </font>
    <font>
      <b/>
      <sz val="11"/>
      <color indexed="10"/>
      <name val="ＭＳ ゴシック"/>
      <family val="0"/>
    </font>
    <font>
      <sz val="11"/>
      <color indexed="10"/>
      <name val="ＭＳ ゴシック"/>
      <family val="0"/>
    </font>
    <font>
      <sz val="11"/>
      <color indexed="12"/>
      <name val="ＭＳ ゴシック"/>
      <family val="0"/>
    </font>
    <font>
      <b/>
      <sz val="10"/>
      <color indexed="10"/>
      <name val="ＭＳ ゴシック"/>
      <family val="0"/>
    </font>
    <font>
      <sz val="12"/>
      <color indexed="10"/>
      <name val="ＭＳ ゴシック"/>
      <family val="0"/>
    </font>
    <font>
      <sz val="12"/>
      <color indexed="56"/>
      <name val="ＭＳ ゴシック"/>
      <family val="0"/>
    </font>
    <font>
      <b/>
      <sz val="12"/>
      <color indexed="56"/>
      <name val="ＭＳ ゴシック"/>
      <family val="0"/>
    </font>
    <font>
      <sz val="12"/>
      <color indexed="25"/>
      <name val="ＭＳ ゴシック"/>
      <family val="0"/>
    </font>
    <font>
      <b/>
      <sz val="12"/>
      <color indexed="25"/>
      <name val="ＭＳ ゴシック"/>
      <family val="0"/>
    </font>
    <font>
      <sz val="14"/>
      <color indexed="10"/>
      <name val="ＭＳ ゴシック"/>
      <family val="0"/>
    </font>
    <font>
      <b/>
      <sz val="14"/>
      <color indexed="10"/>
      <name val="ＭＳ ゴシック"/>
      <family val="0"/>
    </font>
    <font>
      <u val="single"/>
      <sz val="12"/>
      <color indexed="12"/>
      <name val="ＭＳ ゴシック"/>
      <family val="0"/>
    </font>
    <font>
      <b/>
      <sz val="11"/>
      <color indexed="8"/>
      <name val="ＭＳ ゴシック"/>
      <family val="0"/>
    </font>
    <font>
      <sz val="8"/>
      <name val="ＭＳ ゴシック"/>
      <family val="0"/>
    </font>
    <font>
      <b/>
      <sz val="8"/>
      <name val="ＭＳ ゴシック"/>
      <family val="0"/>
    </font>
    <font>
      <sz val="6"/>
      <color indexed="8"/>
      <name val="ＭＳ ゴシック"/>
      <family val="0"/>
    </font>
    <font>
      <sz val="9"/>
      <color indexed="56"/>
      <name val="ＭＳ ゴシック"/>
      <family val="0"/>
    </font>
    <font>
      <sz val="10"/>
      <color indexed="25"/>
      <name val="ＭＳ ゴシック"/>
      <family val="0"/>
    </font>
    <font>
      <sz val="22"/>
      <color indexed="8"/>
      <name val="ＭＳ ゴシック"/>
      <family val="0"/>
    </font>
    <font>
      <sz val="13"/>
      <name val="Lucida Grande"/>
      <family val="0"/>
    </font>
    <font>
      <sz val="8"/>
      <color indexed="8"/>
      <name val="ＭＳ ゴシック"/>
      <family val="0"/>
    </font>
    <font>
      <b/>
      <sz val="9"/>
      <color indexed="8"/>
      <name val="ＭＳ 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u val="single"/>
      <sz val="11"/>
      <color indexed="12"/>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u val="single"/>
      <sz val="11"/>
      <color indexed="20"/>
      <name val="ＭＳ Ｐゴシック"/>
      <family val="0"/>
    </font>
    <font>
      <sz val="11"/>
      <color indexed="17"/>
      <name val="ＭＳ Ｐゴシック"/>
      <family val="0"/>
    </font>
    <font>
      <sz val="11"/>
      <color indexed="30"/>
      <name val="ＭＳ ゴシック"/>
      <family val="0"/>
    </font>
    <font>
      <sz val="9"/>
      <color indexed="12"/>
      <name val="ＭＳ ゴシック"/>
      <family val="0"/>
    </font>
    <font>
      <sz val="8"/>
      <color indexed="10"/>
      <name val="ＭＳ ゴシック"/>
      <family val="0"/>
    </font>
    <font>
      <sz val="11"/>
      <color theme="0"/>
      <name val="Calibri"/>
      <family val="0"/>
    </font>
    <font>
      <b/>
      <sz val="18"/>
      <color theme="3"/>
      <name val="Cambria"/>
      <family val="0"/>
    </font>
    <font>
      <b/>
      <sz val="11"/>
      <color theme="0"/>
      <name val="Calibri"/>
      <family val="0"/>
    </font>
    <font>
      <sz val="11"/>
      <color rgb="FF9C6500"/>
      <name val="Calibri"/>
      <family val="0"/>
    </font>
    <font>
      <u val="single"/>
      <sz val="11"/>
      <color theme="10"/>
      <name val="ＭＳ Ｐゴシック"/>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u val="single"/>
      <sz val="11"/>
      <color theme="11"/>
      <name val="ＭＳ Ｐゴシック"/>
      <family val="0"/>
    </font>
    <font>
      <sz val="11"/>
      <color rgb="FF006100"/>
      <name val="Calibri"/>
      <family val="0"/>
    </font>
    <font>
      <b/>
      <sz val="11"/>
      <color rgb="FFFF0000"/>
      <name val="ＭＳ ゴシック"/>
      <family val="0"/>
    </font>
    <font>
      <sz val="11"/>
      <color rgb="FFFF0000"/>
      <name val="ＭＳ ゴシック"/>
      <family val="0"/>
    </font>
    <font>
      <b/>
      <sz val="12"/>
      <color rgb="FFFF0000"/>
      <name val="ＭＳ ゴシック"/>
      <family val="0"/>
    </font>
    <font>
      <sz val="11"/>
      <color rgb="FF0070C0"/>
      <name val="ＭＳ ゴシック"/>
      <family val="0"/>
    </font>
    <font>
      <sz val="9"/>
      <color rgb="FF0000FF"/>
      <name val="ＭＳ ゴシック"/>
      <family val="0"/>
    </font>
    <font>
      <sz val="12"/>
      <color theme="1"/>
      <name val="ＭＳ ゴシック"/>
      <family val="0"/>
    </font>
    <font>
      <b/>
      <sz val="12"/>
      <color theme="1"/>
      <name val="ＭＳ ゴシック"/>
      <family val="0"/>
    </font>
    <font>
      <sz val="9"/>
      <color rgb="FF0432FF"/>
      <name val="ＭＳ ゴシック"/>
      <family val="0"/>
    </font>
    <font>
      <b/>
      <sz val="11"/>
      <color rgb="FF0432FF"/>
      <name val="ＭＳ ゴシック"/>
      <family val="0"/>
    </font>
    <font>
      <sz val="10"/>
      <color rgb="FF0432FF"/>
      <name val="ＭＳ ゴシック"/>
      <family val="0"/>
    </font>
    <font>
      <sz val="8"/>
      <color rgb="FFFF0000"/>
      <name val="ＭＳ ゴシック"/>
      <family val="0"/>
    </font>
    <font>
      <sz val="11"/>
      <color rgb="FF0432FF"/>
      <name val="ＭＳ ゴシック"/>
      <family val="0"/>
    </font>
    <font>
      <sz val="18"/>
      <color rgb="FFFF0000"/>
      <name val="ＭＳ ゴシック"/>
      <family val="0"/>
    </font>
    <font>
      <sz val="12"/>
      <color rgb="FFFF0000"/>
      <name val="ＭＳ ゴシック"/>
      <family val="0"/>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5"/>
        <bgColor indexed="64"/>
      </patternFill>
    </fill>
    <fill>
      <patternFill patternType="solid">
        <fgColor indexed="15"/>
        <bgColor indexed="64"/>
      </patternFill>
    </fill>
    <fill>
      <patternFill patternType="solid">
        <fgColor indexed="55"/>
        <bgColor indexed="64"/>
      </patternFill>
    </fill>
    <fill>
      <patternFill patternType="solid">
        <fgColor rgb="FFFFCCFF"/>
        <bgColor indexed="64"/>
      </patternFill>
    </fill>
    <fill>
      <patternFill patternType="solid">
        <fgColor rgb="FFCCFF99"/>
        <bgColor indexed="64"/>
      </patternFill>
    </fill>
    <fill>
      <patternFill patternType="solid">
        <fgColor indexed="51"/>
        <bgColor indexed="64"/>
      </patternFill>
    </fill>
    <fill>
      <patternFill patternType="solid">
        <fgColor rgb="FFCCFFFF"/>
        <bgColor indexed="64"/>
      </patternFill>
    </fill>
    <fill>
      <patternFill patternType="solid">
        <fgColor rgb="FF00B0F0"/>
        <bgColor indexed="64"/>
      </patternFill>
    </fill>
    <fill>
      <patternFill patternType="solid">
        <fgColor theme="0" tint="-0.04997999966144562"/>
        <bgColor indexed="64"/>
      </patternFill>
    </fill>
    <fill>
      <patternFill patternType="solid">
        <fgColor rgb="FFFF99CC"/>
        <bgColor indexed="64"/>
      </patternFill>
    </fill>
    <fill>
      <patternFill patternType="solid">
        <fgColor theme="0" tint="-0.24997000396251678"/>
        <bgColor indexed="64"/>
      </patternFill>
    </fill>
    <fill>
      <patternFill patternType="solid">
        <fgColor rgb="FFCDFFFF"/>
        <bgColor indexed="64"/>
      </patternFill>
    </fill>
    <fill>
      <patternFill patternType="solid">
        <fgColor indexed="8"/>
        <bgColor indexed="64"/>
      </patternFill>
    </fill>
    <fill>
      <patternFill patternType="solid">
        <fgColor indexed="8"/>
        <bgColor indexed="64"/>
      </patternFill>
    </fill>
    <fill>
      <patternFill patternType="solid">
        <fgColor theme="1"/>
        <bgColor indexed="64"/>
      </patternFill>
    </fill>
    <fill>
      <patternFill patternType="solid">
        <fgColor rgb="FFFFFF00"/>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dotted"/>
      <top style="thin"/>
      <bottom style="thin"/>
    </border>
    <border>
      <left style="dotted"/>
      <right style="thin"/>
      <top style="thin"/>
      <bottom style="thin"/>
    </border>
    <border>
      <left>
        <color indexed="63"/>
      </left>
      <right style="dotted"/>
      <top>
        <color indexed="63"/>
      </top>
      <bottom>
        <color indexed="63"/>
      </bottom>
    </border>
    <border>
      <left>
        <color indexed="63"/>
      </left>
      <right style="thin"/>
      <top style="thin"/>
      <bottom style="thin"/>
    </border>
    <border>
      <left>
        <color indexed="63"/>
      </left>
      <right style="medium"/>
      <top style="medium"/>
      <bottom style="thin"/>
    </border>
    <border>
      <left style="dotted"/>
      <right style="dotted"/>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style="dotted"/>
      <right style="dotted"/>
      <top style="dotted"/>
      <bottom style="thin"/>
    </border>
    <border diagonalUp="1">
      <left style="thin"/>
      <right style="thin"/>
      <top style="thin"/>
      <bottom style="thin"/>
      <diagonal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dotted"/>
      <top style="dotted"/>
      <bottom style="thin"/>
    </border>
    <border>
      <left>
        <color indexed="63"/>
      </left>
      <right>
        <color indexed="63"/>
      </right>
      <top>
        <color indexed="63"/>
      </top>
      <bottom style="thin"/>
    </border>
    <border>
      <left>
        <color indexed="63"/>
      </left>
      <right>
        <color indexed="63"/>
      </right>
      <top>
        <color indexed="63"/>
      </top>
      <bottom style="dotted"/>
    </border>
    <border>
      <left style="thin"/>
      <right>
        <color indexed="63"/>
      </right>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medium"/>
      <bottom style="thin"/>
    </border>
    <border>
      <left>
        <color indexed="63"/>
      </left>
      <right style="dotted"/>
      <top style="medium"/>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medium"/>
    </border>
    <border>
      <left>
        <color indexed="63"/>
      </left>
      <right style="dotted"/>
      <top style="thin"/>
      <bottom style="medium"/>
    </border>
    <border>
      <left style="dott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style="dotted"/>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dotted"/>
      <top style="thin"/>
      <bottom style="thin"/>
    </border>
    <border>
      <left style="medium"/>
      <right>
        <color indexed="63"/>
      </right>
      <top style="thin"/>
      <bottom style="medium"/>
    </border>
    <border>
      <left>
        <color indexed="63"/>
      </left>
      <right style="medium"/>
      <top>
        <color indexed="63"/>
      </top>
      <bottom>
        <color indexed="63"/>
      </bottom>
    </border>
    <border>
      <left style="dotted"/>
      <right>
        <color indexed="63"/>
      </right>
      <top style="medium"/>
      <bottom style="medium"/>
    </border>
    <border>
      <left>
        <color indexed="63"/>
      </left>
      <right style="dotted"/>
      <top style="medium"/>
      <bottom style="medium"/>
    </border>
    <border>
      <left style="dotted"/>
      <right style="dotted"/>
      <top style="dotted"/>
      <bottom style="double"/>
    </border>
    <border>
      <left>
        <color indexed="63"/>
      </left>
      <right style="thin"/>
      <top style="medium"/>
      <bottom style="medium"/>
    </border>
    <border>
      <left>
        <color indexed="63"/>
      </left>
      <right style="thin"/>
      <top style="medium"/>
      <bottom style="thin"/>
    </border>
    <border>
      <left style="dotted"/>
      <right>
        <color indexed="63"/>
      </right>
      <top style="thin"/>
      <bottom style="thin"/>
    </border>
    <border>
      <left>
        <color indexed="63"/>
      </left>
      <right style="medium"/>
      <top style="thin"/>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color indexed="10"/>
      </right>
      <top>
        <color indexed="63"/>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dotted">
        <color indexed="8"/>
      </right>
      <top style="medium"/>
      <bottom style="thin">
        <color indexed="8"/>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hair">
        <color indexed="8"/>
      </left>
      <right>
        <color indexed="63"/>
      </right>
      <top>
        <color indexed="63"/>
      </top>
      <bottom>
        <color indexed="63"/>
      </bottom>
    </border>
    <border>
      <left style="dotted">
        <color indexed="8"/>
      </left>
      <right>
        <color indexed="63"/>
      </right>
      <top style="medium"/>
      <bottom style="thin">
        <color indexed="8"/>
      </bottom>
    </border>
    <border>
      <left>
        <color indexed="63"/>
      </left>
      <right style="medium"/>
      <top style="medium"/>
      <bottom style="thin">
        <color indexed="8"/>
      </bottom>
    </border>
    <border>
      <left style="dotted">
        <color indexed="8"/>
      </left>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medium"/>
      <right>
        <color indexed="63"/>
      </right>
      <top style="thin">
        <color indexed="8"/>
      </top>
      <bottom style="medium"/>
    </border>
    <border>
      <left>
        <color indexed="63"/>
      </left>
      <right style="dotted">
        <color indexed="8"/>
      </right>
      <top style="thin">
        <color indexed="8"/>
      </top>
      <bottom style="medium"/>
    </border>
    <border>
      <left>
        <color indexed="63"/>
      </left>
      <right style="thin">
        <color indexed="8"/>
      </right>
      <top>
        <color indexed="63"/>
      </top>
      <bottom>
        <color indexed="63"/>
      </bottom>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dotted"/>
      <right>
        <color indexed="63"/>
      </right>
      <top style="dotted"/>
      <bottom style="thin"/>
    </border>
    <border>
      <left>
        <color indexed="63"/>
      </left>
      <right>
        <color indexed="63"/>
      </right>
      <top style="dotted"/>
      <bottom style="thin"/>
    </border>
    <border>
      <left style="dotted"/>
      <right style="dotted"/>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thin">
        <color indexed="8"/>
      </left>
      <right>
        <color indexed="63"/>
      </right>
      <top style="thin">
        <color indexed="8"/>
      </top>
      <bottom>
        <color indexed="63"/>
      </bottom>
    </border>
    <border>
      <left>
        <color indexed="63"/>
      </left>
      <right style="dotted">
        <color indexed="8"/>
      </right>
      <top style="thin">
        <color indexed="8"/>
      </top>
      <bottom>
        <color indexed="63"/>
      </bottom>
    </border>
    <border>
      <left style="thin">
        <color indexed="8"/>
      </left>
      <right>
        <color indexed="63"/>
      </right>
      <top>
        <color indexed="63"/>
      </top>
      <bottom style="thin">
        <color indexed="8"/>
      </bottom>
    </border>
    <border>
      <left>
        <color indexed="63"/>
      </left>
      <right style="dotted">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dotted">
        <color indexed="8"/>
      </right>
      <top style="thin">
        <color indexed="8"/>
      </top>
      <bottom style="thin">
        <color indexed="8"/>
      </bottom>
    </border>
    <border>
      <left style="dotted">
        <color indexed="8"/>
      </left>
      <right style="dotted">
        <color indexed="8"/>
      </right>
      <top style="thin">
        <color indexed="8"/>
      </top>
      <bottom style="thin">
        <color indexed="8"/>
      </bottom>
    </border>
    <border>
      <left style="dotted">
        <color indexed="8"/>
      </left>
      <right style="thin">
        <color indexed="8"/>
      </right>
      <top style="thin">
        <color indexed="8"/>
      </top>
      <bottom style="thin">
        <color indexed="8"/>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1" fillId="0" borderId="0" applyFont="0" applyFill="0" applyBorder="0" applyAlignment="0" applyProtection="0"/>
    <xf numFmtId="0" fontId="85" fillId="0" borderId="0" applyNumberFormat="0" applyFill="0" applyBorder="0" applyAlignment="0" applyProtection="0"/>
    <xf numFmtId="0" fontId="1"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96" fillId="31" borderId="4" applyNumberFormat="0" applyAlignment="0" applyProtection="0"/>
    <xf numFmtId="0" fontId="35" fillId="0" borderId="0">
      <alignment/>
      <protection/>
    </xf>
    <xf numFmtId="0" fontId="97" fillId="0" borderId="0" applyNumberFormat="0" applyFill="0" applyBorder="0" applyAlignment="0" applyProtection="0"/>
    <xf numFmtId="0" fontId="98" fillId="32" borderId="0" applyNumberFormat="0" applyBorder="0" applyAlignment="0" applyProtection="0"/>
  </cellStyleXfs>
  <cellXfs count="608">
    <xf numFmtId="0" fontId="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3" fillId="0" borderId="0" xfId="0" applyFont="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0" fillId="0" borderId="0" xfId="0" applyFont="1" applyBorder="1" applyAlignment="1" applyProtection="1">
      <alignment/>
      <protection/>
    </xf>
    <xf numFmtId="0" fontId="6" fillId="0" borderId="1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1"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176" fontId="12" fillId="33" borderId="11" xfId="0" applyNumberFormat="1" applyFont="1" applyFill="1" applyBorder="1" applyAlignment="1" applyProtection="1">
      <alignment horizontal="center" vertical="center" shrinkToFit="1"/>
      <protection locked="0"/>
    </xf>
    <xf numFmtId="0" fontId="12" fillId="33" borderId="11" xfId="0" applyFont="1" applyFill="1" applyBorder="1" applyAlignment="1" applyProtection="1">
      <alignment horizontal="center" vertical="center" shrinkToFit="1"/>
      <protection/>
    </xf>
    <xf numFmtId="0" fontId="36" fillId="0" borderId="0" xfId="0" applyFont="1" applyAlignment="1" applyProtection="1">
      <alignment vertical="center"/>
      <protection/>
    </xf>
    <xf numFmtId="0" fontId="36" fillId="0" borderId="0" xfId="0" applyFont="1" applyBorder="1" applyAlignment="1" applyProtection="1">
      <alignment vertical="center"/>
      <protection/>
    </xf>
    <xf numFmtId="0" fontId="13" fillId="0" borderId="0" xfId="0" applyFont="1" applyAlignment="1" applyProtection="1">
      <alignment vertical="center"/>
      <protection/>
    </xf>
    <xf numFmtId="0" fontId="12" fillId="33" borderId="11" xfId="0" applyFont="1" applyFill="1" applyBorder="1" applyAlignment="1" applyProtection="1">
      <alignment vertical="center"/>
      <protection/>
    </xf>
    <xf numFmtId="0" fontId="24" fillId="33" borderId="11" xfId="0" applyFont="1" applyFill="1" applyBorder="1" applyAlignment="1" applyProtection="1">
      <alignment horizontal="center" vertical="center" shrinkToFit="1"/>
      <protection locked="0"/>
    </xf>
    <xf numFmtId="14" fontId="14" fillId="0" borderId="0" xfId="0" applyNumberFormat="1" applyFont="1" applyBorder="1" applyAlignment="1" applyProtection="1">
      <alignment vertical="center"/>
      <protection/>
    </xf>
    <xf numFmtId="49" fontId="12" fillId="0" borderId="0" xfId="0" applyNumberFormat="1" applyFont="1" applyAlignment="1">
      <alignment vertical="center"/>
    </xf>
    <xf numFmtId="6" fontId="12" fillId="0" borderId="0" xfId="0" applyNumberFormat="1" applyFont="1" applyAlignment="1">
      <alignment vertical="center"/>
    </xf>
    <xf numFmtId="0" fontId="12" fillId="0" borderId="0" xfId="0" applyNumberFormat="1" applyFont="1" applyAlignment="1">
      <alignment vertical="center"/>
    </xf>
    <xf numFmtId="0" fontId="17" fillId="34" borderId="0" xfId="0" applyFont="1" applyFill="1" applyAlignment="1">
      <alignment horizontal="center" vertical="center"/>
    </xf>
    <xf numFmtId="0" fontId="17" fillId="35" borderId="0" xfId="0" applyFont="1" applyFill="1" applyAlignment="1">
      <alignment horizontal="center" vertical="center"/>
    </xf>
    <xf numFmtId="0" fontId="17" fillId="36" borderId="0" xfId="0" applyFont="1" applyFill="1" applyAlignment="1">
      <alignment horizontal="center" vertical="center"/>
    </xf>
    <xf numFmtId="0" fontId="17" fillId="37" borderId="0" xfId="0" applyFont="1" applyFill="1" applyAlignment="1">
      <alignment horizontal="center" vertical="center"/>
    </xf>
    <xf numFmtId="0" fontId="17" fillId="38" borderId="0" xfId="0" applyFont="1" applyFill="1" applyAlignment="1">
      <alignment vertical="center"/>
    </xf>
    <xf numFmtId="0" fontId="37" fillId="0" borderId="0" xfId="0" applyFont="1" applyFill="1" applyAlignment="1">
      <alignment horizontal="center" vertical="center" wrapText="1"/>
    </xf>
    <xf numFmtId="0" fontId="12" fillId="33" borderId="12" xfId="0" applyFont="1" applyFill="1" applyBorder="1" applyAlignment="1" applyProtection="1">
      <alignment vertical="center" shrinkToFit="1"/>
      <protection locked="0"/>
    </xf>
    <xf numFmtId="0" fontId="12" fillId="33" borderId="13" xfId="0" applyFont="1" applyFill="1" applyBorder="1" applyAlignment="1" applyProtection="1">
      <alignment vertical="center" shrinkToFit="1"/>
      <protection locked="0"/>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22"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1" xfId="0" applyFont="1" applyFill="1" applyBorder="1" applyAlignment="1" applyProtection="1">
      <alignment horizontal="center" vertical="center" wrapText="1"/>
      <protection/>
    </xf>
    <xf numFmtId="0" fontId="12" fillId="0" borderId="0" xfId="0" applyFont="1" applyAlignment="1" applyProtection="1">
      <alignment vertical="center"/>
      <protection/>
    </xf>
    <xf numFmtId="49" fontId="12" fillId="33" borderId="11" xfId="0" applyNumberFormat="1" applyFont="1" applyFill="1" applyBorder="1" applyAlignment="1" applyProtection="1">
      <alignment horizontal="center" vertical="center" shrinkToFit="1"/>
      <protection/>
    </xf>
    <xf numFmtId="0" fontId="12" fillId="33" borderId="11" xfId="0" applyFont="1" applyFill="1" applyBorder="1" applyAlignment="1" applyProtection="1">
      <alignment vertical="center" shrinkToFit="1"/>
      <protection/>
    </xf>
    <xf numFmtId="0" fontId="12" fillId="0" borderId="11"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5"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38" fillId="0" borderId="0" xfId="0" applyFont="1" applyAlignment="1" applyProtection="1">
      <alignment horizontal="center" vertical="center"/>
      <protection/>
    </xf>
    <xf numFmtId="0" fontId="27" fillId="0" borderId="0" xfId="0" applyFont="1" applyAlignment="1" applyProtection="1">
      <alignment horizontal="center" vertical="center"/>
      <protection/>
    </xf>
    <xf numFmtId="0" fontId="28" fillId="0" borderId="0" xfId="0" applyFont="1" applyBorder="1" applyAlignment="1" applyProtection="1">
      <alignment vertical="center"/>
      <protection/>
    </xf>
    <xf numFmtId="0" fontId="17" fillId="0" borderId="0" xfId="0" applyFont="1" applyAlignment="1" applyProtection="1">
      <alignment vertical="center"/>
      <protection/>
    </xf>
    <xf numFmtId="0" fontId="12" fillId="0" borderId="0" xfId="0" applyFont="1" applyFill="1" applyAlignment="1">
      <alignment vertical="center"/>
    </xf>
    <xf numFmtId="0" fontId="37" fillId="34" borderId="0" xfId="0" applyFont="1" applyFill="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1"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14" fillId="0" borderId="14" xfId="0" applyFont="1" applyBorder="1" applyAlignment="1" applyProtection="1">
      <alignment horizontal="right" vertical="center"/>
      <protection/>
    </xf>
    <xf numFmtId="0" fontId="3" fillId="0" borderId="14"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21" fillId="0" borderId="0" xfId="0" applyFont="1" applyAlignment="1" applyProtection="1">
      <alignment vertical="center"/>
      <protection/>
    </xf>
    <xf numFmtId="0" fontId="21" fillId="0" borderId="0" xfId="0" applyFont="1" applyFill="1" applyAlignment="1" applyProtection="1">
      <alignment vertical="center"/>
      <protection/>
    </xf>
    <xf numFmtId="0" fontId="26" fillId="0" borderId="0" xfId="0" applyFont="1" applyAlignment="1" applyProtection="1">
      <alignment vertical="center"/>
      <protection/>
    </xf>
    <xf numFmtId="0" fontId="17" fillId="34" borderId="11" xfId="0" applyFont="1" applyFill="1" applyBorder="1" applyAlignment="1" applyProtection="1">
      <alignment horizontal="center" vertical="center" wrapText="1"/>
      <protection/>
    </xf>
    <xf numFmtId="0" fontId="17" fillId="34" borderId="11" xfId="0" applyFont="1" applyFill="1" applyBorder="1" applyAlignment="1" applyProtection="1">
      <alignment vertical="center"/>
      <protection/>
    </xf>
    <xf numFmtId="0" fontId="24" fillId="0" borderId="0" xfId="0" applyFont="1" applyAlignment="1" applyProtection="1">
      <alignment horizontal="center" vertical="center"/>
      <protection/>
    </xf>
    <xf numFmtId="0" fontId="39" fillId="0" borderId="0" xfId="0" applyFont="1" applyAlignment="1" applyProtection="1">
      <alignment horizontal="center" vertical="center"/>
      <protection/>
    </xf>
    <xf numFmtId="0" fontId="40" fillId="0" borderId="0" xfId="0" applyFont="1" applyAlignment="1" applyProtection="1">
      <alignment horizontal="center" vertical="center"/>
      <protection/>
    </xf>
    <xf numFmtId="0" fontId="30"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14" fontId="29"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39" borderId="11" xfId="0" applyFont="1" applyFill="1" applyBorder="1" applyAlignment="1" applyProtection="1">
      <alignment horizontal="center" vertical="center"/>
      <protection/>
    </xf>
    <xf numFmtId="0" fontId="12" fillId="40" borderId="11" xfId="0" applyFont="1" applyFill="1" applyBorder="1" applyAlignment="1" applyProtection="1">
      <alignment horizontal="center" vertical="center"/>
      <protection/>
    </xf>
    <xf numFmtId="0" fontId="17" fillId="38" borderId="0" xfId="0" applyFont="1" applyFill="1" applyAlignment="1">
      <alignment horizontal="center" vertical="center"/>
    </xf>
    <xf numFmtId="0" fontId="17" fillId="0" borderId="0" xfId="0" applyFont="1" applyFill="1" applyAlignment="1">
      <alignment horizontal="center" vertical="center"/>
    </xf>
    <xf numFmtId="0" fontId="24" fillId="0" borderId="0" xfId="0" applyFont="1" applyAlignment="1">
      <alignment vertical="center"/>
    </xf>
    <xf numFmtId="0" fontId="17" fillId="0" borderId="0" xfId="0" applyFont="1" applyFill="1" applyAlignment="1">
      <alignment horizontal="center" vertical="center" wrapText="1"/>
    </xf>
    <xf numFmtId="0" fontId="17" fillId="0" borderId="0" xfId="0" applyFont="1" applyFill="1" applyAlignment="1">
      <alignment vertical="center"/>
    </xf>
    <xf numFmtId="0" fontId="26" fillId="0" borderId="0" xfId="0" applyFont="1" applyAlignment="1" applyProtection="1">
      <alignment vertical="center"/>
      <protection/>
    </xf>
    <xf numFmtId="0" fontId="30" fillId="0" borderId="0" xfId="0" applyFont="1" applyAlignment="1" applyProtection="1">
      <alignment horizontal="right" vertical="center"/>
      <protection/>
    </xf>
    <xf numFmtId="0" fontId="30" fillId="0" borderId="0" xfId="0" applyFont="1" applyAlignment="1" applyProtection="1">
      <alignment horizontal="left" vertical="center"/>
      <protection/>
    </xf>
    <xf numFmtId="0" fontId="13" fillId="0" borderId="0" xfId="0" applyFont="1" applyAlignment="1" applyProtection="1">
      <alignment vertical="center"/>
      <protection/>
    </xf>
    <xf numFmtId="0" fontId="39" fillId="39" borderId="11" xfId="0" applyFont="1" applyFill="1" applyBorder="1" applyAlignment="1" applyProtection="1">
      <alignment horizontal="center" vertical="center" shrinkToFit="1"/>
      <protection/>
    </xf>
    <xf numFmtId="49" fontId="39" fillId="39" borderId="11" xfId="0" applyNumberFormat="1" applyFont="1" applyFill="1" applyBorder="1" applyAlignment="1" applyProtection="1">
      <alignment horizontal="center" vertical="center" shrinkToFit="1"/>
      <protection/>
    </xf>
    <xf numFmtId="0" fontId="39" fillId="39" borderId="11" xfId="0" applyFont="1" applyFill="1" applyBorder="1" applyAlignment="1" applyProtection="1">
      <alignment vertical="center" shrinkToFit="1"/>
      <protection/>
    </xf>
    <xf numFmtId="176" fontId="39" fillId="39" borderId="11" xfId="0" applyNumberFormat="1" applyFont="1" applyFill="1" applyBorder="1" applyAlignment="1" applyProtection="1">
      <alignment vertical="center"/>
      <protection/>
    </xf>
    <xf numFmtId="0" fontId="39" fillId="39" borderId="11" xfId="0" applyFont="1" applyFill="1" applyBorder="1" applyAlignment="1" applyProtection="1">
      <alignment vertical="center"/>
      <protection/>
    </xf>
    <xf numFmtId="0" fontId="37" fillId="0" borderId="0" xfId="0" applyFont="1" applyAlignment="1" applyProtection="1">
      <alignment vertical="center"/>
      <protection/>
    </xf>
    <xf numFmtId="0" fontId="12" fillId="0" borderId="0" xfId="0" applyFont="1" applyAlignment="1" applyProtection="1">
      <alignment vertical="center"/>
      <protection/>
    </xf>
    <xf numFmtId="0" fontId="17" fillId="34" borderId="11" xfId="0" applyFont="1" applyFill="1" applyBorder="1" applyAlignment="1" applyProtection="1">
      <alignment horizontal="center" vertical="center" wrapText="1"/>
      <protection/>
    </xf>
    <xf numFmtId="0" fontId="17" fillId="34" borderId="11" xfId="0" applyFont="1" applyFill="1" applyBorder="1" applyAlignment="1" applyProtection="1">
      <alignment vertical="center"/>
      <protection/>
    </xf>
    <xf numFmtId="0" fontId="17" fillId="0" borderId="11" xfId="0" applyFont="1" applyBorder="1" applyAlignment="1" applyProtection="1">
      <alignment horizontal="center" vertical="center"/>
      <protection/>
    </xf>
    <xf numFmtId="0" fontId="17" fillId="38" borderId="11" xfId="0" applyFont="1" applyFill="1" applyBorder="1" applyAlignment="1" applyProtection="1">
      <alignment horizontal="center" vertical="center" wrapText="1"/>
      <protection/>
    </xf>
    <xf numFmtId="0" fontId="12" fillId="0" borderId="11" xfId="0" applyFont="1" applyBorder="1" applyAlignment="1" applyProtection="1">
      <alignment horizontal="center" vertical="center"/>
      <protection/>
    </xf>
    <xf numFmtId="0" fontId="12" fillId="0" borderId="11" xfId="0" applyFont="1" applyBorder="1" applyAlignment="1" applyProtection="1">
      <alignment vertical="center"/>
      <protection/>
    </xf>
    <xf numFmtId="0" fontId="12" fillId="41" borderId="11" xfId="0" applyFont="1" applyFill="1" applyBorder="1" applyAlignment="1" applyProtection="1">
      <alignment horizontal="center" vertical="center"/>
      <protection/>
    </xf>
    <xf numFmtId="0" fontId="12" fillId="40" borderId="11" xfId="0" applyFont="1" applyFill="1" applyBorder="1" applyAlignment="1" applyProtection="1">
      <alignment horizontal="center" vertical="center"/>
      <protection/>
    </xf>
    <xf numFmtId="0" fontId="12" fillId="36" borderId="11" xfId="0" applyFont="1" applyFill="1" applyBorder="1" applyAlignment="1" applyProtection="1">
      <alignment horizontal="center" vertical="center"/>
      <protection/>
    </xf>
    <xf numFmtId="0" fontId="5" fillId="0" borderId="0" xfId="0" applyFont="1" applyBorder="1" applyAlignment="1" applyProtection="1">
      <alignment vertical="center" shrinkToFit="1"/>
      <protection/>
    </xf>
    <xf numFmtId="0" fontId="12" fillId="42" borderId="11" xfId="0" applyFont="1" applyFill="1" applyBorder="1" applyAlignment="1" applyProtection="1">
      <alignment vertical="center"/>
      <protection/>
    </xf>
    <xf numFmtId="0" fontId="12" fillId="42" borderId="11" xfId="0" applyFont="1" applyFill="1" applyBorder="1" applyAlignment="1" applyProtection="1">
      <alignment horizontal="center" vertical="center"/>
      <protection/>
    </xf>
    <xf numFmtId="0" fontId="40" fillId="0" borderId="0" xfId="0" applyFont="1" applyAlignment="1" applyProtection="1">
      <alignment vertical="center"/>
      <protection/>
    </xf>
    <xf numFmtId="0" fontId="26" fillId="0" borderId="0" xfId="0" applyFont="1" applyBorder="1" applyAlignment="1" applyProtection="1">
      <alignment vertical="center" shrinkToFit="1"/>
      <protection/>
    </xf>
    <xf numFmtId="0" fontId="30" fillId="0" borderId="0" xfId="0" applyFont="1" applyAlignment="1" applyProtection="1">
      <alignment vertical="center"/>
      <protection/>
    </xf>
    <xf numFmtId="0" fontId="41" fillId="0" borderId="0" xfId="0" applyFont="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13" fillId="0" borderId="0" xfId="0" applyFont="1" applyBorder="1" applyAlignment="1" applyProtection="1">
      <alignment vertical="center"/>
      <protection/>
    </xf>
    <xf numFmtId="0" fontId="43" fillId="0" borderId="0" xfId="0" applyFont="1" applyFill="1" applyAlignment="1" applyProtection="1">
      <alignment horizontal="center" vertical="center"/>
      <protection/>
    </xf>
    <xf numFmtId="0" fontId="43" fillId="0" borderId="0" xfId="0" applyFont="1" applyAlignment="1" applyProtection="1">
      <alignment vertical="center"/>
      <protection/>
    </xf>
    <xf numFmtId="0" fontId="44" fillId="0" borderId="0" xfId="0" applyFont="1" applyAlignment="1" applyProtection="1">
      <alignment vertical="center"/>
      <protection/>
    </xf>
    <xf numFmtId="0" fontId="45" fillId="0" borderId="0" xfId="0" applyFont="1" applyFill="1" applyAlignment="1" applyProtection="1">
      <alignment horizontal="center" vertical="center"/>
      <protection/>
    </xf>
    <xf numFmtId="0" fontId="45" fillId="0" borderId="0" xfId="0" applyFont="1" applyAlignment="1" applyProtection="1">
      <alignment/>
      <protection/>
    </xf>
    <xf numFmtId="0" fontId="10" fillId="38" borderId="11" xfId="0" applyFont="1" applyFill="1" applyBorder="1" applyAlignment="1" applyProtection="1">
      <alignment horizontal="center" vertical="center" wrapText="1"/>
      <protection/>
    </xf>
    <xf numFmtId="0" fontId="6" fillId="0" borderId="0" xfId="0" applyFont="1" applyBorder="1" applyAlignment="1" applyProtection="1">
      <alignment vertical="top"/>
      <protection/>
    </xf>
    <xf numFmtId="0" fontId="47" fillId="0" borderId="0" xfId="0" applyFont="1" applyFill="1" applyBorder="1" applyAlignment="1" applyProtection="1">
      <alignment horizontal="center" vertical="center"/>
      <protection/>
    </xf>
    <xf numFmtId="0" fontId="12" fillId="0" borderId="11" xfId="0" applyFont="1" applyFill="1" applyBorder="1" applyAlignment="1" applyProtection="1">
      <alignment vertical="center"/>
      <protection/>
    </xf>
    <xf numFmtId="0" fontId="12" fillId="0" borderId="11" xfId="0" applyFont="1" applyFill="1" applyBorder="1" applyAlignment="1" applyProtection="1">
      <alignment horizontal="center" vertical="center"/>
      <protection/>
    </xf>
    <xf numFmtId="0" fontId="10" fillId="0" borderId="0" xfId="0" applyFont="1" applyAlignment="1" applyProtection="1" quotePrefix="1">
      <alignment horizontal="right" vertical="center"/>
      <protection/>
    </xf>
    <xf numFmtId="0" fontId="39" fillId="43" borderId="11" xfId="0" applyFont="1" applyFill="1" applyBorder="1" applyAlignment="1" applyProtection="1">
      <alignment horizontal="center" vertical="center" shrinkToFit="1"/>
      <protection/>
    </xf>
    <xf numFmtId="49" fontId="39" fillId="43" borderId="11" xfId="0" applyNumberFormat="1" applyFont="1" applyFill="1" applyBorder="1" applyAlignment="1" applyProtection="1">
      <alignment horizontal="center" vertical="center" shrinkToFit="1"/>
      <protection/>
    </xf>
    <xf numFmtId="0" fontId="39" fillId="43" borderId="11" xfId="0" applyFont="1" applyFill="1" applyBorder="1" applyAlignment="1" applyProtection="1">
      <alignment vertical="center" shrinkToFit="1"/>
      <protection/>
    </xf>
    <xf numFmtId="176" fontId="39" fillId="43" borderId="11" xfId="0" applyNumberFormat="1" applyFont="1" applyFill="1" applyBorder="1" applyAlignment="1" applyProtection="1">
      <alignment vertical="center"/>
      <protection/>
    </xf>
    <xf numFmtId="0" fontId="39" fillId="43" borderId="11" xfId="0" applyFont="1" applyFill="1" applyBorder="1" applyAlignment="1" applyProtection="1">
      <alignment vertical="center"/>
      <protection/>
    </xf>
    <xf numFmtId="0" fontId="12" fillId="40" borderId="15" xfId="0" applyFont="1" applyFill="1" applyBorder="1" applyAlignment="1" applyProtection="1">
      <alignment horizontal="center" vertical="center"/>
      <protection/>
    </xf>
    <xf numFmtId="0" fontId="14" fillId="0" borderId="0"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vertical="center"/>
      <protection/>
    </xf>
    <xf numFmtId="0" fontId="3" fillId="7" borderId="16" xfId="0" applyFont="1" applyFill="1" applyBorder="1" applyAlignment="1" applyProtection="1">
      <alignment horizontal="center" vertical="center" shrinkToFit="1"/>
      <protection locked="0"/>
    </xf>
    <xf numFmtId="0" fontId="12" fillId="10" borderId="0" xfId="0" applyFont="1" applyFill="1" applyAlignment="1">
      <alignment vertical="center"/>
    </xf>
    <xf numFmtId="0" fontId="50" fillId="0" borderId="11" xfId="0" applyFont="1" applyBorder="1" applyAlignment="1" applyProtection="1">
      <alignment vertical="center"/>
      <protection/>
    </xf>
    <xf numFmtId="0" fontId="99" fillId="0" borderId="17" xfId="0" applyFont="1" applyBorder="1" applyAlignment="1" applyProtection="1">
      <alignment horizontal="center" vertical="center"/>
      <protection/>
    </xf>
    <xf numFmtId="0" fontId="14" fillId="0" borderId="0" xfId="0" applyFont="1" applyBorder="1" applyAlignment="1" applyProtection="1">
      <alignment horizontal="center"/>
      <protection/>
    </xf>
    <xf numFmtId="0" fontId="12" fillId="0" borderId="0" xfId="0" applyFont="1" applyAlignment="1" applyProtection="1">
      <alignment horizontal="center" vertical="center"/>
      <protection/>
    </xf>
    <xf numFmtId="0" fontId="27" fillId="0" borderId="0" xfId="0" applyFont="1" applyAlignment="1" applyProtection="1">
      <alignment horizontal="left" vertical="center"/>
      <protection/>
    </xf>
    <xf numFmtId="0" fontId="24"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left"/>
      <protection/>
    </xf>
    <xf numFmtId="0" fontId="43" fillId="0" borderId="0" xfId="0" applyFont="1" applyAlignment="1" applyProtection="1">
      <alignment horizontal="left" vertical="center"/>
      <protection/>
    </xf>
    <xf numFmtId="0" fontId="17" fillId="34" borderId="11" xfId="0" applyFont="1" applyFill="1" applyBorder="1" applyAlignment="1" applyProtection="1">
      <alignment horizontal="left" vertical="center"/>
      <protection/>
    </xf>
    <xf numFmtId="176" fontId="39" fillId="39" borderId="11" xfId="0" applyNumberFormat="1" applyFont="1" applyFill="1" applyBorder="1" applyAlignment="1" applyProtection="1">
      <alignment horizontal="left" vertical="center"/>
      <protection/>
    </xf>
    <xf numFmtId="0" fontId="12" fillId="33" borderId="11" xfId="0" applyFont="1" applyFill="1" applyBorder="1" applyAlignment="1" applyProtection="1">
      <alignment horizontal="left" vertical="center"/>
      <protection/>
    </xf>
    <xf numFmtId="0" fontId="14" fillId="0" borderId="0" xfId="0" applyFont="1" applyBorder="1" applyAlignment="1" applyProtection="1">
      <alignment horizontal="left"/>
      <protection/>
    </xf>
    <xf numFmtId="0" fontId="12" fillId="0" borderId="0" xfId="0" applyFont="1" applyAlignment="1" applyProtection="1">
      <alignment horizontal="left" vertical="center"/>
      <protection/>
    </xf>
    <xf numFmtId="0" fontId="37" fillId="34" borderId="0" xfId="0" applyFont="1" applyFill="1" applyAlignment="1">
      <alignment horizontal="center" vertical="center" wrapText="1"/>
    </xf>
    <xf numFmtId="0" fontId="17" fillId="34" borderId="11" xfId="0" applyFont="1" applyFill="1" applyBorder="1" applyAlignment="1" applyProtection="1">
      <alignment vertical="center" wrapText="1"/>
      <protection/>
    </xf>
    <xf numFmtId="0" fontId="12"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0" fontId="36"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12" fillId="0" borderId="0" xfId="0" applyFont="1" applyAlignment="1" applyProtection="1">
      <alignment horizontal="center" vertical="center"/>
      <protection/>
    </xf>
    <xf numFmtId="0" fontId="6" fillId="44" borderId="11" xfId="0" applyFont="1" applyFill="1" applyBorder="1" applyAlignment="1" applyProtection="1">
      <alignment horizontal="center" vertical="center" wrapText="1" shrinkToFit="1"/>
      <protection/>
    </xf>
    <xf numFmtId="0" fontId="6" fillId="0" borderId="0" xfId="0" applyFont="1" applyBorder="1" applyAlignment="1" applyProtection="1">
      <alignment vertical="center" shrinkToFit="1"/>
      <protection/>
    </xf>
    <xf numFmtId="0" fontId="6" fillId="0" borderId="0" xfId="0" applyFont="1" applyBorder="1" applyAlignment="1" applyProtection="1">
      <alignment vertical="center" wrapText="1"/>
      <protection/>
    </xf>
    <xf numFmtId="182" fontId="5" fillId="0" borderId="0" xfId="0" applyNumberFormat="1" applyFont="1" applyBorder="1" applyAlignment="1" applyProtection="1">
      <alignment vertical="center"/>
      <protection/>
    </xf>
    <xf numFmtId="182" fontId="31" fillId="0" borderId="0" xfId="0" applyNumberFormat="1" applyFont="1" applyBorder="1" applyAlignment="1" applyProtection="1">
      <alignment vertical="center"/>
      <protection/>
    </xf>
    <xf numFmtId="0" fontId="6" fillId="0" borderId="11" xfId="0" applyFont="1" applyFill="1" applyBorder="1" applyAlignment="1" applyProtection="1">
      <alignment horizontal="center" vertical="center" wrapText="1" shrinkToFit="1"/>
      <protection/>
    </xf>
    <xf numFmtId="0" fontId="15" fillId="0" borderId="11" xfId="0" applyFont="1" applyBorder="1" applyAlignment="1">
      <alignment horizontal="center" vertical="center" wrapText="1"/>
    </xf>
    <xf numFmtId="0" fontId="17" fillId="45" borderId="11" xfId="0" applyFont="1" applyFill="1" applyBorder="1" applyAlignment="1">
      <alignment horizontal="center" vertical="center"/>
    </xf>
    <xf numFmtId="0" fontId="17" fillId="35" borderId="11" xfId="0" applyFont="1" applyFill="1" applyBorder="1" applyAlignment="1">
      <alignment horizontal="center" vertical="center"/>
    </xf>
    <xf numFmtId="0" fontId="12" fillId="0" borderId="11" xfId="0" applyFont="1" applyBorder="1" applyAlignment="1">
      <alignment vertical="center"/>
    </xf>
    <xf numFmtId="0" fontId="17" fillId="37" borderId="0" xfId="0" applyFont="1" applyFill="1" applyAlignment="1">
      <alignment horizontal="center" vertical="center" wrapText="1"/>
    </xf>
    <xf numFmtId="176" fontId="24" fillId="33" borderId="11" xfId="0" applyNumberFormat="1" applyFont="1" applyFill="1" applyBorder="1" applyAlignment="1" applyProtection="1">
      <alignment horizontal="center" vertical="center" shrinkToFit="1"/>
      <protection locked="0"/>
    </xf>
    <xf numFmtId="0" fontId="24" fillId="33" borderId="11" xfId="0" applyFont="1" applyFill="1" applyBorder="1" applyAlignment="1" applyProtection="1">
      <alignment horizontal="center" vertical="center" shrinkToFit="1"/>
      <protection/>
    </xf>
    <xf numFmtId="49" fontId="15" fillId="0" borderId="0" xfId="0" applyNumberFormat="1" applyFont="1" applyAlignment="1" applyProtection="1">
      <alignment horizontal="center" vertical="center"/>
      <protection/>
    </xf>
    <xf numFmtId="49" fontId="40" fillId="0" borderId="0" xfId="0" applyNumberFormat="1" applyFont="1" applyAlignment="1" applyProtection="1">
      <alignment horizontal="center" vertical="center"/>
      <protection/>
    </xf>
    <xf numFmtId="49" fontId="14" fillId="0" borderId="0" xfId="0" applyNumberFormat="1" applyFont="1" applyBorder="1" applyAlignment="1" applyProtection="1">
      <alignment horizontal="center" vertical="center" shrinkToFit="1"/>
      <protection/>
    </xf>
    <xf numFmtId="49" fontId="8" fillId="0" borderId="0" xfId="0" applyNumberFormat="1" applyFont="1" applyFill="1" applyAlignment="1" applyProtection="1">
      <alignment vertical="center"/>
      <protection/>
    </xf>
    <xf numFmtId="49" fontId="14" fillId="0" borderId="0" xfId="0" applyNumberFormat="1" applyFont="1" applyAlignment="1" applyProtection="1">
      <alignment horizontal="center" vertical="center"/>
      <protection/>
    </xf>
    <xf numFmtId="49" fontId="8" fillId="0" borderId="0" xfId="0" applyNumberFormat="1" applyFont="1" applyFill="1" applyAlignment="1" applyProtection="1">
      <alignment horizontal="center" vertical="center"/>
      <protection/>
    </xf>
    <xf numFmtId="49" fontId="14" fillId="0" borderId="0" xfId="0" applyNumberFormat="1" applyFont="1" applyAlignment="1" applyProtection="1">
      <alignment vertical="center"/>
      <protection/>
    </xf>
    <xf numFmtId="49" fontId="43" fillId="0" borderId="0" xfId="0" applyNumberFormat="1" applyFont="1" applyAlignment="1" applyProtection="1">
      <alignment horizontal="center" vertical="center"/>
      <protection/>
    </xf>
    <xf numFmtId="49" fontId="43" fillId="0" borderId="0" xfId="0" applyNumberFormat="1" applyFont="1" applyFill="1" applyAlignment="1" applyProtection="1">
      <alignment horizontal="center" vertical="center"/>
      <protection/>
    </xf>
    <xf numFmtId="49" fontId="12" fillId="33" borderId="11" xfId="0" applyNumberFormat="1" applyFont="1" applyFill="1" applyBorder="1" applyAlignment="1" applyProtection="1">
      <alignment horizontal="right" vertical="center" shrinkToFit="1"/>
      <protection locked="0"/>
    </xf>
    <xf numFmtId="49" fontId="14" fillId="0" borderId="0" xfId="0" applyNumberFormat="1" applyFont="1" applyBorder="1" applyAlignment="1" applyProtection="1">
      <alignment horizontal="center"/>
      <protection/>
    </xf>
    <xf numFmtId="49" fontId="14" fillId="0" borderId="0" xfId="0" applyNumberFormat="1" applyFont="1" applyBorder="1" applyAlignment="1" applyProtection="1">
      <alignment/>
      <protection/>
    </xf>
    <xf numFmtId="49" fontId="12" fillId="0" borderId="0" xfId="0" applyNumberFormat="1" applyFont="1" applyAlignment="1" applyProtection="1">
      <alignment horizontal="center" vertical="center"/>
      <protection/>
    </xf>
    <xf numFmtId="49" fontId="12" fillId="0" borderId="0" xfId="0" applyNumberFormat="1" applyFont="1" applyAlignment="1" applyProtection="1">
      <alignment vertical="center"/>
      <protection/>
    </xf>
    <xf numFmtId="49" fontId="14" fillId="0" borderId="0" xfId="0" applyNumberFormat="1" applyFont="1" applyAlignment="1" applyProtection="1">
      <alignment vertical="center"/>
      <protection/>
    </xf>
    <xf numFmtId="49" fontId="45" fillId="0" borderId="0" xfId="0" applyNumberFormat="1" applyFont="1" applyAlignment="1" applyProtection="1">
      <alignment/>
      <protection/>
    </xf>
    <xf numFmtId="49" fontId="45" fillId="0" borderId="0" xfId="0" applyNumberFormat="1" applyFont="1" applyFill="1" applyAlignment="1" applyProtection="1">
      <alignment horizontal="center" vertical="center"/>
      <protection/>
    </xf>
    <xf numFmtId="49" fontId="24" fillId="33" borderId="11" xfId="0" applyNumberFormat="1" applyFont="1" applyFill="1" applyBorder="1" applyAlignment="1" applyProtection="1">
      <alignment vertical="center" shrinkToFit="1"/>
      <protection locked="0"/>
    </xf>
    <xf numFmtId="49" fontId="14" fillId="0" borderId="0" xfId="0" applyNumberFormat="1" applyFont="1" applyBorder="1" applyAlignment="1" applyProtection="1">
      <alignment vertical="center"/>
      <protection/>
    </xf>
    <xf numFmtId="0" fontId="12" fillId="0" borderId="0" xfId="0" applyFont="1" applyFill="1" applyBorder="1" applyAlignment="1" applyProtection="1">
      <alignment horizontal="right" vertical="center"/>
      <protection/>
    </xf>
    <xf numFmtId="49" fontId="14" fillId="0" borderId="0" xfId="0" applyNumberFormat="1" applyFont="1" applyFill="1" applyBorder="1" applyAlignment="1" applyProtection="1">
      <alignment horizontal="center"/>
      <protection/>
    </xf>
    <xf numFmtId="0" fontId="14" fillId="0" borderId="0"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0" fontId="14" fillId="0" borderId="11" xfId="0" applyFont="1" applyBorder="1" applyAlignment="1" applyProtection="1">
      <alignment vertical="center"/>
      <protection/>
    </xf>
    <xf numFmtId="0" fontId="14" fillId="0" borderId="11" xfId="0" applyFont="1" applyFill="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49" fontId="14" fillId="0" borderId="11" xfId="0" applyNumberFormat="1" applyFont="1" applyBorder="1" applyAlignment="1" applyProtection="1">
      <alignment vertical="center"/>
      <protection/>
    </xf>
    <xf numFmtId="49" fontId="14" fillId="0" borderId="11" xfId="0" applyNumberFormat="1" applyFont="1" applyBorder="1" applyAlignment="1" applyProtection="1">
      <alignment vertical="center"/>
      <protection/>
    </xf>
    <xf numFmtId="0" fontId="14" fillId="0" borderId="11" xfId="0" applyFont="1" applyBorder="1" applyAlignment="1" applyProtection="1">
      <alignment vertical="center"/>
      <protection/>
    </xf>
    <xf numFmtId="49" fontId="12" fillId="0" borderId="11" xfId="0" applyNumberFormat="1" applyFont="1" applyBorder="1" applyAlignment="1" applyProtection="1">
      <alignment vertical="center"/>
      <protection/>
    </xf>
    <xf numFmtId="0" fontId="12" fillId="0" borderId="11" xfId="0" applyFont="1" applyBorder="1" applyAlignment="1" applyProtection="1">
      <alignment vertical="center"/>
      <protection/>
    </xf>
    <xf numFmtId="0" fontId="26" fillId="0" borderId="0" xfId="0" applyFont="1" applyFill="1" applyBorder="1" applyAlignment="1" applyProtection="1">
      <alignment vertical="center" shrinkToFit="1"/>
      <protection/>
    </xf>
    <xf numFmtId="0" fontId="13" fillId="0" borderId="18" xfId="0" applyFont="1" applyBorder="1" applyAlignment="1" applyProtection="1">
      <alignment vertical="center"/>
      <protection/>
    </xf>
    <xf numFmtId="0" fontId="13" fillId="0" borderId="19" xfId="0" applyFont="1" applyBorder="1" applyAlignment="1" applyProtection="1">
      <alignment vertical="center"/>
      <protection/>
    </xf>
    <xf numFmtId="0" fontId="13" fillId="0" borderId="20" xfId="0" applyFont="1" applyBorder="1" applyAlignment="1" applyProtection="1">
      <alignment vertical="center"/>
      <protection/>
    </xf>
    <xf numFmtId="0" fontId="5" fillId="0" borderId="17" xfId="0" applyFont="1" applyBorder="1" applyAlignment="1" applyProtection="1">
      <alignment vertical="center"/>
      <protection/>
    </xf>
    <xf numFmtId="14" fontId="13" fillId="0" borderId="17" xfId="0" applyNumberFormat="1" applyFont="1" applyBorder="1" applyAlignment="1" applyProtection="1">
      <alignment vertical="center"/>
      <protection/>
    </xf>
    <xf numFmtId="14" fontId="29" fillId="0" borderId="17" xfId="0" applyNumberFormat="1" applyFont="1" applyBorder="1" applyAlignment="1" applyProtection="1">
      <alignment vertical="center"/>
      <protection/>
    </xf>
    <xf numFmtId="0" fontId="42" fillId="0" borderId="19" xfId="0" applyFont="1" applyBorder="1" applyAlignment="1" applyProtection="1">
      <alignment vertical="center"/>
      <protection/>
    </xf>
    <xf numFmtId="0" fontId="6" fillId="0" borderId="20" xfId="0" applyFont="1" applyBorder="1" applyAlignment="1" applyProtection="1">
      <alignment vertical="center"/>
      <protection/>
    </xf>
    <xf numFmtId="0" fontId="5" fillId="0" borderId="21" xfId="0" applyFont="1" applyBorder="1" applyAlignment="1" applyProtection="1">
      <alignment vertical="center" shrinkToFit="1"/>
      <protection/>
    </xf>
    <xf numFmtId="0" fontId="5" fillId="0" borderId="22" xfId="0" applyFont="1" applyBorder="1" applyAlignment="1" applyProtection="1">
      <alignment vertical="center" shrinkToFit="1"/>
      <protection/>
    </xf>
    <xf numFmtId="0" fontId="5" fillId="0" borderId="17" xfId="0" applyFont="1" applyBorder="1" applyAlignment="1" applyProtection="1">
      <alignment vertical="center" shrinkToFit="1"/>
      <protection/>
    </xf>
    <xf numFmtId="0" fontId="29" fillId="0" borderId="21" xfId="0" applyFont="1" applyBorder="1" applyAlignment="1" applyProtection="1">
      <alignment vertical="center" shrinkToFit="1"/>
      <protection/>
    </xf>
    <xf numFmtId="0" fontId="5" fillId="0" borderId="17" xfId="0" applyFont="1" applyBorder="1" applyAlignment="1" applyProtection="1">
      <alignment horizontal="center" vertical="center"/>
      <protection/>
    </xf>
    <xf numFmtId="5" fontId="3" fillId="0" borderId="17" xfId="0" applyNumberFormat="1" applyFont="1" applyBorder="1" applyAlignment="1" applyProtection="1">
      <alignment vertical="center"/>
      <protection/>
    </xf>
    <xf numFmtId="0" fontId="5" fillId="0" borderId="18" xfId="0" applyFont="1" applyBorder="1" applyAlignment="1" applyProtection="1">
      <alignment vertical="center"/>
      <protection/>
    </xf>
    <xf numFmtId="0" fontId="5" fillId="0" borderId="20" xfId="0" applyFont="1" applyBorder="1" applyAlignment="1" applyProtection="1">
      <alignment vertical="center"/>
      <protection/>
    </xf>
    <xf numFmtId="0" fontId="13" fillId="0" borderId="17" xfId="0" applyFont="1" applyBorder="1" applyAlignment="1" applyProtection="1">
      <alignment horizontal="center" vertical="center"/>
      <protection/>
    </xf>
    <xf numFmtId="0" fontId="29" fillId="0" borderId="18" xfId="0" applyFont="1" applyBorder="1" applyAlignment="1" applyProtection="1">
      <alignment vertical="center" shrinkToFit="1"/>
      <protection/>
    </xf>
    <xf numFmtId="0" fontId="5" fillId="0" borderId="20" xfId="0" applyFont="1" applyBorder="1" applyAlignment="1" applyProtection="1">
      <alignment horizontal="left" vertical="center"/>
      <protection/>
    </xf>
    <xf numFmtId="0" fontId="29" fillId="0" borderId="23" xfId="0" applyFont="1" applyBorder="1" applyAlignment="1" applyProtection="1">
      <alignment horizontal="center" vertical="center"/>
      <protection/>
    </xf>
    <xf numFmtId="0" fontId="39" fillId="39" borderId="12" xfId="0" applyFont="1" applyFill="1" applyBorder="1" applyAlignment="1" applyProtection="1">
      <alignment vertical="center" shrinkToFit="1"/>
      <protection/>
    </xf>
    <xf numFmtId="0" fontId="39" fillId="39" borderId="13" xfId="0" applyFont="1" applyFill="1" applyBorder="1" applyAlignment="1" applyProtection="1">
      <alignment vertical="center" shrinkToFit="1"/>
      <protection/>
    </xf>
    <xf numFmtId="49" fontId="39" fillId="39" borderId="11" xfId="0" applyNumberFormat="1" applyFont="1" applyFill="1" applyBorder="1" applyAlignment="1" applyProtection="1">
      <alignment horizontal="right" vertical="center" shrinkToFit="1"/>
      <protection/>
    </xf>
    <xf numFmtId="0" fontId="100" fillId="46" borderId="11" xfId="0" applyFont="1" applyFill="1" applyBorder="1" applyAlignment="1" applyProtection="1">
      <alignment horizontal="center" vertical="center" shrinkToFit="1"/>
      <protection/>
    </xf>
    <xf numFmtId="176" fontId="39" fillId="39" borderId="11" xfId="0" applyNumberFormat="1" applyFont="1" applyFill="1" applyBorder="1" applyAlignment="1" applyProtection="1">
      <alignment horizontal="center" vertical="center" shrinkToFit="1"/>
      <protection/>
    </xf>
    <xf numFmtId="0" fontId="39" fillId="0" borderId="11" xfId="0" applyNumberFormat="1" applyFont="1" applyFill="1" applyBorder="1" applyAlignment="1" applyProtection="1">
      <alignment horizontal="center" vertical="center" shrinkToFit="1"/>
      <protection/>
    </xf>
    <xf numFmtId="0" fontId="5" fillId="0" borderId="11" xfId="0" applyFont="1" applyBorder="1" applyAlignment="1" applyProtection="1">
      <alignment horizontal="center" vertical="center"/>
      <protection/>
    </xf>
    <xf numFmtId="0" fontId="13" fillId="0" borderId="17" xfId="0" applyFont="1" applyBorder="1" applyAlignment="1" applyProtection="1">
      <alignment horizontal="center" vertical="center"/>
      <protection/>
    </xf>
    <xf numFmtId="0" fontId="39" fillId="43" borderId="12" xfId="0" applyFont="1" applyFill="1" applyBorder="1" applyAlignment="1" applyProtection="1">
      <alignment vertical="center" shrinkToFit="1"/>
      <protection/>
    </xf>
    <xf numFmtId="0" fontId="39" fillId="43" borderId="13" xfId="0" applyFont="1" applyFill="1" applyBorder="1" applyAlignment="1" applyProtection="1">
      <alignment vertical="center" shrinkToFit="1"/>
      <protection/>
    </xf>
    <xf numFmtId="49" fontId="100" fillId="43" borderId="11" xfId="0" applyNumberFormat="1" applyFont="1" applyFill="1" applyBorder="1" applyAlignment="1" applyProtection="1">
      <alignment horizontal="right" vertical="center" shrinkToFit="1"/>
      <protection/>
    </xf>
    <xf numFmtId="0" fontId="100" fillId="43" borderId="11" xfId="0" applyFont="1" applyFill="1" applyBorder="1" applyAlignment="1" applyProtection="1">
      <alignment horizontal="center" vertical="center" shrinkToFit="1"/>
      <protection/>
    </xf>
    <xf numFmtId="176" fontId="39" fillId="43" borderId="11" xfId="0" applyNumberFormat="1" applyFont="1" applyFill="1" applyBorder="1" applyAlignment="1" applyProtection="1">
      <alignment horizontal="center" vertical="center" shrinkToFit="1"/>
      <protection/>
    </xf>
    <xf numFmtId="0" fontId="39" fillId="43" borderId="11" xfId="0" applyNumberFormat="1" applyFont="1" applyFill="1" applyBorder="1" applyAlignment="1" applyProtection="1">
      <alignment horizontal="center" vertical="center" shrinkToFit="1"/>
      <protection/>
    </xf>
    <xf numFmtId="0" fontId="24" fillId="0" borderId="11" xfId="0" applyNumberFormat="1" applyFont="1" applyFill="1" applyBorder="1" applyAlignment="1" applyProtection="1">
      <alignment horizontal="center" vertical="center" shrinkToFit="1"/>
      <protection/>
    </xf>
    <xf numFmtId="0" fontId="13" fillId="0" borderId="11"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11" xfId="0" applyFont="1" applyBorder="1" applyAlignment="1" applyProtection="1">
      <alignment vertical="center"/>
      <protection/>
    </xf>
    <xf numFmtId="0" fontId="100" fillId="46" borderId="12" xfId="0" applyFont="1" applyFill="1" applyBorder="1" applyAlignment="1" applyProtection="1">
      <alignment vertical="center" shrinkToFit="1"/>
      <protection/>
    </xf>
    <xf numFmtId="0" fontId="100" fillId="46" borderId="13" xfId="0" applyFont="1" applyFill="1" applyBorder="1" applyAlignment="1" applyProtection="1">
      <alignment vertical="center" shrinkToFit="1"/>
      <protection/>
    </xf>
    <xf numFmtId="0" fontId="12" fillId="0" borderId="11" xfId="0" applyFont="1" applyFill="1" applyBorder="1" applyAlignment="1" applyProtection="1">
      <alignment horizontal="center" vertical="center"/>
      <protection/>
    </xf>
    <xf numFmtId="0" fontId="28" fillId="0" borderId="0" xfId="0" applyFont="1" applyAlignment="1" applyProtection="1">
      <alignment vertical="center"/>
      <protection/>
    </xf>
    <xf numFmtId="0" fontId="5" fillId="0" borderId="0" xfId="0" applyFont="1" applyAlignment="1" applyProtection="1">
      <alignment vertical="top" wrapText="1"/>
      <protection/>
    </xf>
    <xf numFmtId="0" fontId="26" fillId="0" borderId="0" xfId="0" applyFont="1" applyAlignment="1" applyProtection="1">
      <alignment vertical="center" shrinkToFit="1"/>
      <protection/>
    </xf>
    <xf numFmtId="49" fontId="24" fillId="33" borderId="11" xfId="0" applyNumberFormat="1" applyFont="1" applyFill="1" applyBorder="1" applyAlignment="1" applyProtection="1">
      <alignment horizontal="center" vertical="center" shrinkToFit="1"/>
      <protection/>
    </xf>
    <xf numFmtId="0" fontId="15" fillId="0" borderId="11" xfId="0" applyFont="1" applyBorder="1" applyAlignment="1">
      <alignment horizontal="center" vertical="center"/>
    </xf>
    <xf numFmtId="0" fontId="101" fillId="0" borderId="18" xfId="0" applyFont="1" applyBorder="1" applyAlignment="1" applyProtection="1">
      <alignment vertical="center"/>
      <protection/>
    </xf>
    <xf numFmtId="0" fontId="6" fillId="0" borderId="19" xfId="0" applyFont="1" applyBorder="1" applyAlignment="1" applyProtection="1">
      <alignment/>
      <protection/>
    </xf>
    <xf numFmtId="0" fontId="6" fillId="0" borderId="20" xfId="0" applyFont="1" applyBorder="1" applyAlignment="1" applyProtection="1">
      <alignment/>
      <protection/>
    </xf>
    <xf numFmtId="0" fontId="17" fillId="0" borderId="0" xfId="0" applyFont="1" applyFill="1" applyBorder="1" applyAlignment="1">
      <alignment horizontal="center" vertical="center" wrapText="1"/>
    </xf>
    <xf numFmtId="0" fontId="15" fillId="0" borderId="0" xfId="0" applyFont="1" applyFill="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vertical="center"/>
    </xf>
    <xf numFmtId="0" fontId="12" fillId="0" borderId="0" xfId="0" applyNumberFormat="1" applyFont="1" applyFill="1" applyAlignment="1">
      <alignment vertical="center"/>
    </xf>
    <xf numFmtId="0" fontId="12" fillId="0" borderId="0" xfId="0" applyFont="1" applyFill="1" applyAlignment="1">
      <alignment vertical="center"/>
    </xf>
    <xf numFmtId="0" fontId="6" fillId="43" borderId="11" xfId="0" applyFont="1" applyFill="1" applyBorder="1" applyAlignment="1" applyProtection="1">
      <alignment horizontal="center" vertical="center" wrapText="1" shrinkToFit="1"/>
      <protection/>
    </xf>
    <xf numFmtId="0" fontId="6" fillId="46" borderId="11" xfId="0" applyFont="1" applyFill="1" applyBorder="1" applyAlignment="1" applyProtection="1">
      <alignment horizontal="center" vertical="center" wrapText="1" shrinkToFit="1"/>
      <protection/>
    </xf>
    <xf numFmtId="0" fontId="12" fillId="0" borderId="0" xfId="0" applyNumberFormat="1" applyFont="1" applyBorder="1" applyAlignment="1">
      <alignment vertical="center"/>
    </xf>
    <xf numFmtId="0" fontId="17" fillId="34" borderId="11" xfId="0" applyFont="1" applyFill="1" applyBorder="1" applyAlignment="1">
      <alignment horizontal="center" vertical="center"/>
    </xf>
    <xf numFmtId="5" fontId="12" fillId="0" borderId="11" xfId="0" applyNumberFormat="1" applyFont="1" applyBorder="1" applyAlignment="1">
      <alignment vertical="center"/>
    </xf>
    <xf numFmtId="6" fontId="12" fillId="0" borderId="11" xfId="0" applyNumberFormat="1" applyFont="1" applyBorder="1" applyAlignment="1">
      <alignment vertical="center"/>
    </xf>
    <xf numFmtId="0" fontId="12" fillId="42" borderId="25" xfId="0" applyFont="1" applyFill="1" applyBorder="1" applyAlignment="1" applyProtection="1">
      <alignment horizontal="center"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right" vertical="center"/>
      <protection/>
    </xf>
    <xf numFmtId="0" fontId="13"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182" fontId="10" fillId="0" borderId="0" xfId="0" applyNumberFormat="1" applyFont="1" applyBorder="1" applyAlignment="1" applyProtection="1">
      <alignment horizontal="center" vertical="center"/>
      <protection/>
    </xf>
    <xf numFmtId="0" fontId="30" fillId="0" borderId="0" xfId="0" applyFont="1" applyBorder="1" applyAlignment="1" applyProtection="1">
      <alignment vertical="center"/>
      <protection/>
    </xf>
    <xf numFmtId="0" fontId="30" fillId="0" borderId="0" xfId="0" applyFont="1" applyBorder="1" applyAlignment="1" applyProtection="1">
      <alignment horizontal="center" vertical="center"/>
      <protection/>
    </xf>
    <xf numFmtId="0" fontId="6" fillId="0" borderId="26" xfId="0" applyFont="1" applyBorder="1" applyAlignment="1" applyProtection="1">
      <alignment horizontal="center" vertical="center"/>
      <protection/>
    </xf>
    <xf numFmtId="182" fontId="31" fillId="0" borderId="27" xfId="0" applyNumberFormat="1" applyFont="1" applyBorder="1" applyAlignment="1" applyProtection="1">
      <alignment vertical="center"/>
      <protection/>
    </xf>
    <xf numFmtId="0" fontId="31"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51" fillId="0" borderId="0" xfId="0" applyFont="1" applyFill="1" applyBorder="1" applyAlignment="1" applyProtection="1">
      <alignment vertical="top"/>
      <protection/>
    </xf>
    <xf numFmtId="0" fontId="6" fillId="0" borderId="0" xfId="0" applyFont="1" applyFill="1" applyBorder="1" applyAlignment="1" applyProtection="1">
      <alignment vertical="top"/>
      <protection/>
    </xf>
    <xf numFmtId="0" fontId="10" fillId="0" borderId="0" xfId="0" applyFont="1" applyFill="1" applyBorder="1" applyAlignment="1" applyProtection="1">
      <alignment horizontal="center" vertical="center"/>
      <protection/>
    </xf>
    <xf numFmtId="182" fontId="10" fillId="0" borderId="0" xfId="0" applyNumberFormat="1" applyFont="1" applyFill="1" applyBorder="1" applyAlignment="1" applyProtection="1">
      <alignment horizontal="center" vertical="center"/>
      <protection/>
    </xf>
    <xf numFmtId="0" fontId="44" fillId="0" borderId="28" xfId="0" applyFont="1" applyFill="1" applyBorder="1" applyAlignment="1" applyProtection="1">
      <alignment horizontal="center" vertical="center"/>
      <protection/>
    </xf>
    <xf numFmtId="0" fontId="44" fillId="0" borderId="29" xfId="0" applyFont="1" applyBorder="1" applyAlignment="1" applyProtection="1">
      <alignment horizontal="center" vertical="center"/>
      <protection/>
    </xf>
    <xf numFmtId="0" fontId="46" fillId="0" borderId="28" xfId="0" applyFont="1" applyBorder="1" applyAlignment="1" applyProtection="1">
      <alignment horizontal="center" vertical="center"/>
      <protection/>
    </xf>
    <xf numFmtId="0" fontId="46" fillId="0" borderId="29" xfId="0" applyFont="1" applyBorder="1" applyAlignment="1" applyProtection="1">
      <alignment horizontal="center" vertical="center"/>
      <protection/>
    </xf>
    <xf numFmtId="0" fontId="50" fillId="0" borderId="30" xfId="0" applyFont="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6" fillId="0" borderId="0" xfId="0" applyFont="1" applyFill="1" applyBorder="1" applyAlignment="1" applyProtection="1">
      <alignment vertical="center"/>
      <protection/>
    </xf>
    <xf numFmtId="0" fontId="12" fillId="0" borderId="0" xfId="0" applyFont="1" applyAlignment="1" applyProtection="1">
      <alignment horizontal="right" vertical="center"/>
      <protection/>
    </xf>
    <xf numFmtId="0" fontId="53" fillId="47" borderId="11" xfId="0" applyFont="1" applyFill="1" applyBorder="1" applyAlignment="1">
      <alignment horizontal="center" vertical="center" wrapText="1"/>
    </xf>
    <xf numFmtId="0" fontId="53" fillId="15" borderId="11" xfId="0" applyFont="1" applyFill="1" applyBorder="1" applyAlignment="1">
      <alignment horizontal="center" vertical="center" wrapText="1"/>
    </xf>
    <xf numFmtId="0" fontId="102" fillId="0" borderId="29" xfId="0" applyFont="1" applyBorder="1" applyAlignment="1" applyProtection="1">
      <alignment horizontal="left" vertical="top"/>
      <protection/>
    </xf>
    <xf numFmtId="0" fontId="54" fillId="0" borderId="0" xfId="0" applyFont="1" applyAlignment="1" applyProtection="1">
      <alignment horizontal="right" vertical="top"/>
      <protection/>
    </xf>
    <xf numFmtId="0" fontId="55" fillId="0" borderId="0" xfId="0" applyFont="1" applyAlignment="1" applyProtection="1">
      <alignment horizontal="right" vertical="top"/>
      <protection/>
    </xf>
    <xf numFmtId="0" fontId="3" fillId="0" borderId="0" xfId="0" applyFont="1" applyFill="1" applyBorder="1" applyAlignment="1" applyProtection="1">
      <alignment vertical="center" shrinkToFit="1"/>
      <protection/>
    </xf>
    <xf numFmtId="0" fontId="12" fillId="33" borderId="11" xfId="0" applyFont="1" applyFill="1" applyBorder="1" applyAlignment="1" applyProtection="1">
      <alignment horizontal="center" vertical="center" shrinkToFit="1"/>
      <protection locked="0"/>
    </xf>
    <xf numFmtId="0" fontId="26" fillId="0" borderId="11" xfId="0" applyFont="1" applyFill="1" applyBorder="1" applyAlignment="1" applyProtection="1">
      <alignment horizontal="center" vertical="center"/>
      <protection/>
    </xf>
    <xf numFmtId="0" fontId="14" fillId="0" borderId="0" xfId="0" applyFont="1" applyAlignment="1" applyProtection="1" quotePrefix="1">
      <alignment horizontal="center" vertical="center"/>
      <protection/>
    </xf>
    <xf numFmtId="0" fontId="32" fillId="0" borderId="31" xfId="0" applyFont="1" applyBorder="1" applyAlignment="1" applyProtection="1">
      <alignment horizontal="center" vertical="center" wrapText="1"/>
      <protection/>
    </xf>
    <xf numFmtId="0" fontId="14" fillId="0" borderId="0" xfId="0" applyFont="1" applyAlignment="1" applyProtection="1" quotePrefix="1">
      <alignment vertical="top"/>
      <protection/>
    </xf>
    <xf numFmtId="0" fontId="10" fillId="0" borderId="0" xfId="0" applyFont="1" applyAlignment="1" applyProtection="1">
      <alignment vertical="center" wrapText="1"/>
      <protection/>
    </xf>
    <xf numFmtId="0" fontId="10" fillId="0" borderId="29" xfId="0" applyFont="1" applyBorder="1" applyAlignment="1" applyProtection="1">
      <alignment horizontal="center" vertical="center"/>
      <protection/>
    </xf>
    <xf numFmtId="0" fontId="10" fillId="0" borderId="32" xfId="0" applyFont="1" applyBorder="1" applyAlignment="1" applyProtection="1">
      <alignment horizontal="center" vertical="center"/>
      <protection/>
    </xf>
    <xf numFmtId="0" fontId="10" fillId="0" borderId="33" xfId="0" applyFont="1" applyBorder="1" applyAlignment="1" applyProtection="1">
      <alignment horizontal="left" vertical="center"/>
      <protection/>
    </xf>
    <xf numFmtId="0" fontId="10" fillId="0" borderId="33" xfId="0" applyFont="1" applyBorder="1" applyAlignment="1" applyProtection="1">
      <alignment horizontal="center" vertical="center"/>
      <protection/>
    </xf>
    <xf numFmtId="0" fontId="103" fillId="0" borderId="0" xfId="0" applyFont="1" applyAlignment="1" applyProtection="1">
      <alignment vertical="center" wrapText="1"/>
      <protection/>
    </xf>
    <xf numFmtId="0" fontId="31" fillId="0" borderId="34" xfId="0" applyFont="1" applyBorder="1" applyAlignment="1" applyProtection="1">
      <alignment horizontal="center" vertical="center"/>
      <protection/>
    </xf>
    <xf numFmtId="0" fontId="31" fillId="0" borderId="35" xfId="0" applyFont="1" applyBorder="1" applyAlignment="1" applyProtection="1">
      <alignment horizontal="center" vertical="center"/>
      <protection/>
    </xf>
    <xf numFmtId="0" fontId="31" fillId="0" borderId="36" xfId="0" applyFont="1" applyBorder="1" applyAlignment="1" applyProtection="1">
      <alignment horizontal="center" vertical="center"/>
      <protection/>
    </xf>
    <xf numFmtId="189" fontId="3" fillId="0" borderId="17" xfId="0" applyNumberFormat="1" applyFont="1" applyBorder="1" applyAlignment="1" applyProtection="1">
      <alignment vertical="center"/>
      <protection/>
    </xf>
    <xf numFmtId="0" fontId="100" fillId="48" borderId="10" xfId="0" applyFont="1" applyFill="1" applyBorder="1" applyAlignment="1" applyProtection="1" quotePrefix="1">
      <alignment horizontal="center" vertical="center" shrinkToFit="1"/>
      <protection/>
    </xf>
    <xf numFmtId="0" fontId="24" fillId="0" borderId="31" xfId="0" applyFont="1" applyFill="1" applyBorder="1" applyAlignment="1" applyProtection="1" quotePrefix="1">
      <alignment horizontal="center" vertical="center" shrinkToFit="1"/>
      <protection locked="0"/>
    </xf>
    <xf numFmtId="0" fontId="24" fillId="0" borderId="10" xfId="0" applyFont="1" applyFill="1" applyBorder="1" applyAlignment="1" applyProtection="1" quotePrefix="1">
      <alignment horizontal="center" vertical="center" shrinkToFit="1"/>
      <protection locked="0"/>
    </xf>
    <xf numFmtId="0" fontId="24" fillId="0" borderId="15" xfId="0" applyFont="1" applyFill="1" applyBorder="1" applyAlignment="1" applyProtection="1" quotePrefix="1">
      <alignment horizontal="center" vertical="center" shrinkToFit="1"/>
      <protection locked="0"/>
    </xf>
    <xf numFmtId="49" fontId="13" fillId="0" borderId="17" xfId="0" applyNumberFormat="1" applyFont="1" applyBorder="1" applyAlignment="1" applyProtection="1">
      <alignment horizontal="center" vertical="center"/>
      <protection/>
    </xf>
    <xf numFmtId="49" fontId="12" fillId="0" borderId="0" xfId="0" applyNumberFormat="1" applyFont="1" applyAlignment="1" applyProtection="1">
      <alignment horizontal="center" vertical="center"/>
      <protection/>
    </xf>
    <xf numFmtId="0" fontId="27" fillId="48" borderId="10" xfId="0" applyFont="1" applyFill="1" applyBorder="1" applyAlignment="1" applyProtection="1" quotePrefix="1">
      <alignment horizontal="center" vertical="center" shrinkToFit="1"/>
      <protection locked="0"/>
    </xf>
    <xf numFmtId="0" fontId="10" fillId="0" borderId="31" xfId="0" applyFont="1" applyFill="1" applyBorder="1" applyAlignment="1" applyProtection="1">
      <alignment horizontal="center" vertical="center" wrapText="1"/>
      <protection/>
    </xf>
    <xf numFmtId="0" fontId="10" fillId="41" borderId="12" xfId="0" applyFont="1" applyFill="1" applyBorder="1" applyAlignment="1" applyProtection="1">
      <alignment vertical="center"/>
      <protection/>
    </xf>
    <xf numFmtId="0" fontId="10" fillId="41" borderId="13" xfId="0" applyFont="1" applyFill="1" applyBorder="1" applyAlignment="1" applyProtection="1">
      <alignment vertical="center"/>
      <protection/>
    </xf>
    <xf numFmtId="0" fontId="10" fillId="41" borderId="12" xfId="0" applyFont="1" applyFill="1" applyBorder="1" applyAlignment="1" applyProtection="1">
      <alignment vertical="center" wrapText="1"/>
      <protection/>
    </xf>
    <xf numFmtId="0" fontId="10" fillId="41" borderId="13" xfId="0" applyFont="1" applyFill="1" applyBorder="1" applyAlignment="1" applyProtection="1">
      <alignment vertical="center" wrapText="1"/>
      <protection/>
    </xf>
    <xf numFmtId="0" fontId="10" fillId="0" borderId="13" xfId="0" applyFont="1" applyFill="1" applyBorder="1" applyAlignment="1" applyProtection="1">
      <alignment horizontal="center" vertical="center" wrapText="1"/>
      <protection/>
    </xf>
    <xf numFmtId="49" fontId="10" fillId="41"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wrapText="1"/>
      <protection/>
    </xf>
    <xf numFmtId="0" fontId="6" fillId="41" borderId="11" xfId="0" applyFont="1" applyFill="1" applyBorder="1" applyAlignment="1" applyProtection="1">
      <alignment horizontal="center" vertical="center" wrapText="1"/>
      <protection/>
    </xf>
    <xf numFmtId="0" fontId="10" fillId="41" borderId="11" xfId="0" applyFont="1" applyFill="1" applyBorder="1" applyAlignment="1" applyProtection="1">
      <alignment horizontal="center" vertical="center" wrapText="1"/>
      <protection/>
    </xf>
    <xf numFmtId="0" fontId="10" fillId="0" borderId="11" xfId="0" applyFont="1" applyFill="1" applyBorder="1" applyAlignment="1" applyProtection="1">
      <alignment horizontal="center" vertical="center"/>
      <protection/>
    </xf>
    <xf numFmtId="0" fontId="12" fillId="0" borderId="11" xfId="0" applyFont="1" applyFill="1" applyBorder="1" applyAlignment="1" applyProtection="1">
      <alignment horizontal="center" vertical="center" wrapText="1"/>
      <protection/>
    </xf>
    <xf numFmtId="0" fontId="10" fillId="40" borderId="12" xfId="0" applyFont="1" applyFill="1" applyBorder="1" applyAlignment="1" applyProtection="1">
      <alignment vertical="center"/>
      <protection/>
    </xf>
    <xf numFmtId="0" fontId="10" fillId="40" borderId="13" xfId="0" applyFont="1" applyFill="1" applyBorder="1" applyAlignment="1" applyProtection="1">
      <alignment vertical="center"/>
      <protection/>
    </xf>
    <xf numFmtId="0" fontId="10" fillId="40" borderId="12" xfId="0" applyFont="1" applyFill="1" applyBorder="1" applyAlignment="1" applyProtection="1">
      <alignment vertical="center" wrapText="1"/>
      <protection/>
    </xf>
    <xf numFmtId="0" fontId="10" fillId="40" borderId="13" xfId="0" applyFont="1" applyFill="1" applyBorder="1" applyAlignment="1" applyProtection="1">
      <alignment vertical="center" wrapText="1"/>
      <protection/>
    </xf>
    <xf numFmtId="49" fontId="10" fillId="40" borderId="11" xfId="0" applyNumberFormat="1" applyFont="1" applyFill="1" applyBorder="1" applyAlignment="1" applyProtection="1">
      <alignment horizontal="center" vertical="center" wrapText="1"/>
      <protection/>
    </xf>
    <xf numFmtId="49" fontId="10" fillId="49" borderId="11" xfId="0" applyNumberFormat="1" applyFont="1" applyFill="1" applyBorder="1" applyAlignment="1" applyProtection="1">
      <alignment horizontal="center" vertical="center" wrapText="1"/>
      <protection/>
    </xf>
    <xf numFmtId="0" fontId="6" fillId="40" borderId="11" xfId="0" applyFont="1" applyFill="1" applyBorder="1" applyAlignment="1" applyProtection="1">
      <alignment horizontal="center" vertical="center" wrapText="1"/>
      <protection/>
    </xf>
    <xf numFmtId="0" fontId="6" fillId="49" borderId="11" xfId="0" applyFont="1" applyFill="1" applyBorder="1" applyAlignment="1" applyProtection="1">
      <alignment horizontal="center" vertical="center" wrapText="1"/>
      <protection/>
    </xf>
    <xf numFmtId="0" fontId="10" fillId="40" borderId="11" xfId="0" applyFont="1" applyFill="1" applyBorder="1" applyAlignment="1" applyProtection="1">
      <alignment horizontal="center" vertical="center" wrapText="1"/>
      <protection/>
    </xf>
    <xf numFmtId="0" fontId="10" fillId="49" borderId="11" xfId="0" applyFont="1" applyFill="1" applyBorder="1" applyAlignment="1" applyProtection="1">
      <alignment horizontal="center" vertical="center" wrapText="1"/>
      <protection/>
    </xf>
    <xf numFmtId="0" fontId="12" fillId="0" borderId="31" xfId="0" applyFont="1" applyFill="1" applyBorder="1" applyAlignment="1" applyProtection="1">
      <alignment horizontal="center" vertical="center" wrapText="1"/>
      <protection/>
    </xf>
    <xf numFmtId="0" fontId="100" fillId="43" borderId="31" xfId="0" applyFont="1" applyFill="1" applyBorder="1" applyAlignment="1" applyProtection="1" quotePrefix="1">
      <alignment horizontal="center" vertical="center" shrinkToFit="1"/>
      <protection/>
    </xf>
    <xf numFmtId="0" fontId="100" fillId="43" borderId="10" xfId="0" applyFont="1" applyFill="1" applyBorder="1" applyAlignment="1" applyProtection="1" quotePrefix="1">
      <alignment horizontal="center" vertical="center" shrinkToFit="1"/>
      <protection/>
    </xf>
    <xf numFmtId="0" fontId="100" fillId="43" borderId="15" xfId="0" applyFont="1" applyFill="1" applyBorder="1" applyAlignment="1" applyProtection="1" quotePrefix="1">
      <alignment horizontal="center" vertical="center" shrinkToFit="1"/>
      <protection/>
    </xf>
    <xf numFmtId="49" fontId="104" fillId="0" borderId="37" xfId="0" applyNumberFormat="1" applyFont="1" applyBorder="1" applyAlignment="1" applyProtection="1">
      <alignment horizontal="right" vertical="center"/>
      <protection locked="0"/>
    </xf>
    <xf numFmtId="49" fontId="104" fillId="0" borderId="27" xfId="0" applyNumberFormat="1" applyFont="1" applyBorder="1" applyAlignment="1" applyProtection="1">
      <alignment horizontal="center" vertical="center"/>
      <protection locked="0"/>
    </xf>
    <xf numFmtId="49" fontId="104" fillId="0" borderId="38" xfId="0" applyNumberFormat="1" applyFont="1" applyBorder="1" applyAlignment="1" applyProtection="1">
      <alignment horizontal="left" vertical="center"/>
      <protection locked="0"/>
    </xf>
    <xf numFmtId="49" fontId="105" fillId="48" borderId="27" xfId="0" applyNumberFormat="1" applyFont="1" applyFill="1" applyBorder="1" applyAlignment="1">
      <alignment horizontal="center" vertical="center"/>
    </xf>
    <xf numFmtId="49" fontId="12" fillId="0" borderId="0" xfId="0" applyNumberFormat="1" applyFont="1" applyAlignment="1" applyProtection="1">
      <alignment horizontal="center" vertical="center"/>
      <protection/>
    </xf>
    <xf numFmtId="0" fontId="28"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49" fontId="26" fillId="0" borderId="0" xfId="0" applyNumberFormat="1" applyFont="1" applyFill="1" applyBorder="1" applyAlignment="1" applyProtection="1">
      <alignment horizontal="center" vertical="center" shrinkToFit="1"/>
      <protection locked="0"/>
    </xf>
    <xf numFmtId="0" fontId="56" fillId="0" borderId="0" xfId="0" applyFont="1" applyFill="1" applyBorder="1" applyAlignment="1" applyProtection="1">
      <alignment horizontal="center" vertical="center" shrinkToFit="1"/>
      <protection locked="0"/>
    </xf>
    <xf numFmtId="0" fontId="28" fillId="50" borderId="0" xfId="0" applyFont="1" applyFill="1" applyAlignment="1" applyProtection="1">
      <alignment vertical="center"/>
      <protection/>
    </xf>
    <xf numFmtId="0" fontId="10" fillId="50" borderId="0" xfId="0" applyFont="1" applyFill="1" applyAlignment="1" applyProtection="1">
      <alignment vertical="center"/>
      <protection/>
    </xf>
    <xf numFmtId="0" fontId="106" fillId="0" borderId="39" xfId="0" applyFont="1" applyFill="1" applyBorder="1" applyAlignment="1" applyProtection="1">
      <alignment vertical="center"/>
      <protection locked="0"/>
    </xf>
    <xf numFmtId="0" fontId="58" fillId="0" borderId="0" xfId="0" applyFont="1" applyAlignment="1" applyProtection="1">
      <alignment horizontal="center" vertical="center" shrinkToFit="1"/>
      <protection/>
    </xf>
    <xf numFmtId="0" fontId="26" fillId="0" borderId="0" xfId="0" applyFont="1" applyAlignment="1" applyProtection="1">
      <alignment horizontal="center" vertical="center" shrinkToFit="1"/>
      <protection/>
    </xf>
    <xf numFmtId="0" fontId="24" fillId="51" borderId="31" xfId="0" applyFont="1" applyFill="1" applyBorder="1" applyAlignment="1" applyProtection="1" quotePrefix="1">
      <alignment horizontal="center" vertical="center" shrinkToFit="1"/>
      <protection locked="0"/>
    </xf>
    <xf numFmtId="0" fontId="24" fillId="51" borderId="10" xfId="0" applyFont="1" applyFill="1" applyBorder="1" applyAlignment="1" applyProtection="1" quotePrefix="1">
      <alignment horizontal="center" vertical="center" shrinkToFit="1"/>
      <protection locked="0"/>
    </xf>
    <xf numFmtId="0" fontId="24" fillId="51" borderId="15" xfId="0" applyFont="1" applyFill="1" applyBorder="1" applyAlignment="1" applyProtection="1" quotePrefix="1">
      <alignment horizontal="center" vertical="center" shrinkToFit="1"/>
      <protection locked="0"/>
    </xf>
    <xf numFmtId="49" fontId="107" fillId="43" borderId="31" xfId="0" applyNumberFormat="1" applyFont="1" applyFill="1" applyBorder="1" applyAlignment="1" applyProtection="1" quotePrefix="1">
      <alignment horizontal="center" vertical="center" shrinkToFit="1"/>
      <protection/>
    </xf>
    <xf numFmtId="49" fontId="107" fillId="48" borderId="10" xfId="0" applyNumberFormat="1" applyFont="1" applyFill="1" applyBorder="1" applyAlignment="1" applyProtection="1" quotePrefix="1">
      <alignment horizontal="center" vertical="center" shrinkToFit="1"/>
      <protection/>
    </xf>
    <xf numFmtId="49" fontId="107" fillId="43" borderId="10" xfId="0" applyNumberFormat="1" applyFont="1" applyFill="1" applyBorder="1" applyAlignment="1" applyProtection="1" quotePrefix="1">
      <alignment horizontal="center" vertical="center" shrinkToFit="1"/>
      <protection/>
    </xf>
    <xf numFmtId="49" fontId="107" fillId="43" borderId="15" xfId="0" applyNumberFormat="1" applyFont="1" applyFill="1" applyBorder="1" applyAlignment="1" applyProtection="1" quotePrefix="1">
      <alignment horizontal="center" vertical="center" shrinkToFit="1"/>
      <protection/>
    </xf>
    <xf numFmtId="0" fontId="107" fillId="51" borderId="31" xfId="0" applyFont="1" applyFill="1" applyBorder="1" applyAlignment="1" applyProtection="1" quotePrefix="1">
      <alignment horizontal="center" vertical="center" shrinkToFit="1"/>
      <protection locked="0"/>
    </xf>
    <xf numFmtId="0" fontId="107" fillId="48" borderId="10" xfId="0" applyFont="1" applyFill="1" applyBorder="1" applyAlignment="1" applyProtection="1" quotePrefix="1">
      <alignment horizontal="center" vertical="center" shrinkToFit="1"/>
      <protection/>
    </xf>
    <xf numFmtId="0" fontId="107" fillId="51" borderId="10" xfId="0" applyFont="1" applyFill="1" applyBorder="1" applyAlignment="1" applyProtection="1" quotePrefix="1">
      <alignment horizontal="center" vertical="center" shrinkToFit="1"/>
      <protection locked="0"/>
    </xf>
    <xf numFmtId="49" fontId="107" fillId="51" borderId="15" xfId="0" applyNumberFormat="1" applyFont="1" applyFill="1" applyBorder="1" applyAlignment="1" applyProtection="1" quotePrefix="1">
      <alignment horizontal="center" vertical="center" shrinkToFit="1"/>
      <protection locked="0"/>
    </xf>
    <xf numFmtId="49" fontId="107" fillId="51" borderId="31" xfId="0" applyNumberFormat="1" applyFont="1" applyFill="1" applyBorder="1" applyAlignment="1" applyProtection="1" quotePrefix="1">
      <alignment horizontal="center" vertical="center" shrinkToFit="1"/>
      <protection locked="0"/>
    </xf>
    <xf numFmtId="49" fontId="107" fillId="51" borderId="10" xfId="0" applyNumberFormat="1" applyFont="1" applyFill="1" applyBorder="1" applyAlignment="1" applyProtection="1" quotePrefix="1">
      <alignment horizontal="center" vertical="center" shrinkToFit="1"/>
      <protection locked="0"/>
    </xf>
    <xf numFmtId="0" fontId="13" fillId="50" borderId="0" xfId="0" applyFont="1" applyFill="1" applyBorder="1" applyAlignment="1" applyProtection="1">
      <alignment vertical="center"/>
      <protection/>
    </xf>
    <xf numFmtId="0" fontId="6" fillId="50" borderId="0" xfId="0" applyFont="1" applyFill="1" applyBorder="1" applyAlignment="1" applyProtection="1">
      <alignment vertical="center"/>
      <protection/>
    </xf>
    <xf numFmtId="0" fontId="6" fillId="50" borderId="0" xfId="0" applyFont="1" applyFill="1" applyAlignment="1" applyProtection="1">
      <alignment horizontal="center" vertical="center"/>
      <protection/>
    </xf>
    <xf numFmtId="0" fontId="6" fillId="50" borderId="0" xfId="0" applyFont="1" applyFill="1" applyBorder="1" applyAlignment="1" applyProtection="1">
      <alignment/>
      <protection/>
    </xf>
    <xf numFmtId="0" fontId="108" fillId="50" borderId="0" xfId="0" applyFont="1" applyFill="1" applyBorder="1" applyAlignment="1" applyProtection="1">
      <alignment vertical="center"/>
      <protection/>
    </xf>
    <xf numFmtId="0" fontId="21" fillId="50" borderId="0" xfId="0" applyFont="1" applyFill="1" applyBorder="1" applyAlignment="1" applyProtection="1">
      <alignment vertical="center"/>
      <protection/>
    </xf>
    <xf numFmtId="0" fontId="6" fillId="50" borderId="0" xfId="0" applyFont="1" applyFill="1" applyAlignment="1" applyProtection="1">
      <alignment/>
      <protection/>
    </xf>
    <xf numFmtId="0" fontId="3" fillId="50" borderId="0" xfId="0" applyFont="1" applyFill="1" applyBorder="1" applyAlignment="1" applyProtection="1">
      <alignment vertical="center"/>
      <protection/>
    </xf>
    <xf numFmtId="0" fontId="6" fillId="50" borderId="40" xfId="0" applyFont="1" applyFill="1" applyBorder="1" applyAlignment="1" applyProtection="1">
      <alignment horizontal="center" vertical="center"/>
      <protection/>
    </xf>
    <xf numFmtId="0" fontId="6" fillId="50" borderId="41" xfId="0" applyFont="1" applyFill="1" applyBorder="1" applyAlignment="1" applyProtection="1">
      <alignment horizontal="center" vertical="center"/>
      <protection/>
    </xf>
    <xf numFmtId="0" fontId="6" fillId="0" borderId="17" xfId="0" applyFont="1" applyBorder="1" applyAlignment="1" applyProtection="1">
      <alignment horizontal="center" vertical="center" shrinkToFit="1"/>
      <protection/>
    </xf>
    <xf numFmtId="182" fontId="5" fillId="0" borderId="31" xfId="0" applyNumberFormat="1" applyFont="1" applyBorder="1" applyAlignment="1" applyProtection="1">
      <alignment vertical="center"/>
      <protection/>
    </xf>
    <xf numFmtId="182" fontId="5" fillId="0" borderId="15" xfId="0" applyNumberFormat="1" applyFont="1" applyBorder="1" applyAlignment="1" applyProtection="1">
      <alignment vertical="center"/>
      <protection/>
    </xf>
    <xf numFmtId="0" fontId="6" fillId="0" borderId="42" xfId="0" applyFont="1" applyBorder="1" applyAlignment="1" applyProtection="1">
      <alignment horizontal="center" vertical="center"/>
      <protection/>
    </xf>
    <xf numFmtId="0" fontId="6" fillId="0" borderId="0" xfId="0" applyFont="1" applyAlignment="1" applyProtection="1">
      <alignment horizontal="center" vertical="center"/>
      <protection/>
    </xf>
    <xf numFmtId="6" fontId="5" fillId="0" borderId="31" xfId="0" applyNumberFormat="1" applyFont="1" applyBorder="1" applyAlignment="1" applyProtection="1">
      <alignment horizontal="right" vertical="center"/>
      <protection/>
    </xf>
    <xf numFmtId="6" fontId="5" fillId="0" borderId="10" xfId="0" applyNumberFormat="1" applyFont="1" applyBorder="1" applyAlignment="1" applyProtection="1">
      <alignment horizontal="right" vertical="center"/>
      <protection/>
    </xf>
    <xf numFmtId="6" fontId="5" fillId="0" borderId="15" xfId="0" applyNumberFormat="1" applyFont="1" applyBorder="1" applyAlignment="1" applyProtection="1">
      <alignment horizontal="right" vertical="center"/>
      <protection/>
    </xf>
    <xf numFmtId="0" fontId="6" fillId="0" borderId="43" xfId="0" applyFont="1" applyBorder="1" applyAlignment="1" applyProtection="1">
      <alignment horizontal="center" vertical="center" shrinkToFit="1"/>
      <protection/>
    </xf>
    <xf numFmtId="0" fontId="6" fillId="0" borderId="44" xfId="0" applyFont="1" applyBorder="1" applyAlignment="1" applyProtection="1">
      <alignment horizontal="center" vertical="center" shrinkToFit="1"/>
      <protection/>
    </xf>
    <xf numFmtId="5" fontId="3" fillId="0" borderId="17" xfId="0" applyNumberFormat="1" applyFont="1" applyBorder="1" applyAlignment="1" applyProtection="1">
      <alignment horizontal="right" vertical="center"/>
      <protection/>
    </xf>
    <xf numFmtId="182" fontId="31" fillId="0" borderId="45" xfId="0" applyNumberFormat="1" applyFont="1" applyBorder="1" applyAlignment="1" applyProtection="1">
      <alignment horizontal="center" vertical="center"/>
      <protection/>
    </xf>
    <xf numFmtId="182" fontId="31" fillId="0" borderId="46" xfId="0" applyNumberFormat="1" applyFont="1" applyBorder="1" applyAlignment="1" applyProtection="1">
      <alignment horizontal="center" vertical="center"/>
      <protection/>
    </xf>
    <xf numFmtId="182" fontId="31" fillId="0" borderId="47" xfId="0" applyNumberFormat="1" applyFont="1" applyBorder="1" applyAlignment="1" applyProtection="1">
      <alignment horizontal="center" vertical="center"/>
      <protection/>
    </xf>
    <xf numFmtId="182" fontId="5" fillId="0" borderId="0" xfId="0" applyNumberFormat="1"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26" fillId="50" borderId="40" xfId="0" applyFont="1" applyFill="1" applyBorder="1" applyAlignment="1" applyProtection="1">
      <alignment horizontal="center" vertical="center" shrinkToFit="1"/>
      <protection locked="0"/>
    </xf>
    <xf numFmtId="0" fontId="26" fillId="50" borderId="50" xfId="0" applyFont="1" applyFill="1" applyBorder="1" applyAlignment="1" applyProtection="1">
      <alignment horizontal="center" vertical="center" shrinkToFit="1"/>
      <protection locked="0"/>
    </xf>
    <xf numFmtId="0" fontId="26" fillId="50" borderId="51" xfId="0" applyFont="1" applyFill="1" applyBorder="1" applyAlignment="1" applyProtection="1">
      <alignment horizontal="center" vertical="center" shrinkToFit="1"/>
      <protection locked="0"/>
    </xf>
    <xf numFmtId="49" fontId="26" fillId="0" borderId="0" xfId="0" applyNumberFormat="1" applyFont="1" applyFill="1" applyBorder="1" applyAlignment="1" applyProtection="1">
      <alignment horizontal="center" vertical="center" shrinkToFit="1"/>
      <protection locked="0"/>
    </xf>
    <xf numFmtId="0" fontId="103" fillId="0" borderId="0" xfId="0" applyFont="1" applyAlignment="1" applyProtection="1">
      <alignment horizontal="left" vertical="center" wrapText="1"/>
      <protection/>
    </xf>
    <xf numFmtId="0" fontId="103" fillId="0" borderId="0" xfId="0" applyFont="1" applyFill="1" applyBorder="1" applyAlignment="1">
      <alignment horizontal="center" vertical="top" shrinkToFit="1"/>
    </xf>
    <xf numFmtId="0" fontId="26" fillId="7" borderId="40" xfId="0" applyFont="1" applyFill="1" applyBorder="1" applyAlignment="1" applyProtection="1">
      <alignment horizontal="center" vertical="center" shrinkToFit="1"/>
      <protection locked="0"/>
    </xf>
    <xf numFmtId="0" fontId="26" fillId="7" borderId="50" xfId="0" applyFont="1" applyFill="1" applyBorder="1" applyAlignment="1" applyProtection="1">
      <alignment horizontal="center" vertical="center" shrinkToFit="1"/>
      <protection locked="0"/>
    </xf>
    <xf numFmtId="0" fontId="26" fillId="7" borderId="51"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protection/>
    </xf>
    <xf numFmtId="182" fontId="5" fillId="0" borderId="11" xfId="0" applyNumberFormat="1" applyFont="1" applyBorder="1" applyAlignment="1" applyProtection="1">
      <alignment horizontal="center" vertical="center"/>
      <protection/>
    </xf>
    <xf numFmtId="0" fontId="6" fillId="0" borderId="0" xfId="0" applyFont="1" applyBorder="1" applyAlignment="1" applyProtection="1">
      <alignment horizontal="center" vertical="center" shrinkToFit="1"/>
      <protection/>
    </xf>
    <xf numFmtId="0" fontId="6" fillId="0" borderId="52"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0" fontId="49" fillId="7" borderId="54" xfId="43" applyFont="1" applyFill="1" applyBorder="1" applyAlignment="1" applyProtection="1">
      <alignment horizontal="center" vertical="center" shrinkToFit="1"/>
      <protection locked="0"/>
    </xf>
    <xf numFmtId="0" fontId="3" fillId="7" borderId="55" xfId="0" applyFont="1" applyFill="1" applyBorder="1" applyAlignment="1" applyProtection="1">
      <alignment horizontal="center" vertical="center" shrinkToFit="1"/>
      <protection locked="0"/>
    </xf>
    <xf numFmtId="0" fontId="3" fillId="7" borderId="56" xfId="0" applyFont="1" applyFill="1" applyBorder="1" applyAlignment="1" applyProtection="1">
      <alignment horizontal="center" vertical="center" shrinkToFit="1"/>
      <protection locked="0"/>
    </xf>
    <xf numFmtId="0" fontId="6" fillId="0" borderId="57" xfId="0" applyFont="1" applyBorder="1" applyAlignment="1" applyProtection="1">
      <alignment horizontal="center" vertical="center" wrapText="1"/>
      <protection/>
    </xf>
    <xf numFmtId="0" fontId="3" fillId="7" borderId="58" xfId="0" applyFont="1" applyFill="1" applyBorder="1" applyAlignment="1" applyProtection="1">
      <alignment vertical="center" shrinkToFit="1"/>
      <protection locked="0"/>
    </xf>
    <xf numFmtId="0" fontId="3" fillId="7" borderId="59" xfId="0" applyFont="1" applyFill="1" applyBorder="1" applyAlignment="1" applyProtection="1">
      <alignment vertical="center" shrinkToFit="1"/>
      <protection locked="0"/>
    </xf>
    <xf numFmtId="0" fontId="3" fillId="7" borderId="49" xfId="0" applyFont="1" applyFill="1" applyBorder="1" applyAlignment="1" applyProtection="1">
      <alignment vertical="center" shrinkToFit="1"/>
      <protection locked="0"/>
    </xf>
    <xf numFmtId="0" fontId="6" fillId="0" borderId="60" xfId="0" applyFont="1" applyBorder="1" applyAlignment="1" applyProtection="1">
      <alignment horizontal="center" vertical="center"/>
      <protection/>
    </xf>
    <xf numFmtId="0" fontId="6" fillId="0" borderId="61" xfId="0" applyFont="1" applyBorder="1" applyAlignment="1" applyProtection="1">
      <alignment horizontal="center" vertical="center"/>
      <protection/>
    </xf>
    <xf numFmtId="0" fontId="6" fillId="0" borderId="62" xfId="0" applyFont="1" applyBorder="1" applyAlignment="1" applyProtection="1">
      <alignment horizontal="center" vertical="center"/>
      <protection/>
    </xf>
    <xf numFmtId="0" fontId="6" fillId="0" borderId="0" xfId="0" applyFont="1" applyBorder="1" applyAlignment="1" applyProtection="1">
      <alignment horizontal="right" vertical="center" wrapText="1"/>
      <protection/>
    </xf>
    <xf numFmtId="0" fontId="6" fillId="0" borderId="0" xfId="0" applyFont="1" applyBorder="1" applyAlignment="1" applyProtection="1">
      <alignment horizontal="right" vertical="center"/>
      <protection/>
    </xf>
    <xf numFmtId="181" fontId="6" fillId="0" borderId="0" xfId="0" applyNumberFormat="1" applyFont="1" applyAlignment="1" applyProtection="1">
      <alignment horizontal="right" vertical="center" shrinkToFit="1"/>
      <protection/>
    </xf>
    <xf numFmtId="181" fontId="6" fillId="0" borderId="63" xfId="0" applyNumberFormat="1" applyFont="1" applyBorder="1" applyAlignment="1" applyProtection="1">
      <alignment horizontal="right" vertical="center" shrinkToFit="1"/>
      <protection/>
    </xf>
    <xf numFmtId="0" fontId="31" fillId="0" borderId="0" xfId="0" applyFont="1" applyBorder="1" applyAlignment="1" applyProtection="1">
      <alignment horizontal="center" vertical="center"/>
      <protection/>
    </xf>
    <xf numFmtId="0" fontId="6" fillId="0" borderId="42" xfId="0" applyFont="1" applyBorder="1" applyAlignment="1" applyProtection="1">
      <alignment horizontal="center" vertical="center" shrinkToFit="1"/>
      <protection/>
    </xf>
    <xf numFmtId="5" fontId="3" fillId="0" borderId="0" xfId="0" applyNumberFormat="1" applyFont="1" applyBorder="1" applyAlignment="1" applyProtection="1">
      <alignment horizontal="right" vertical="center"/>
      <protection/>
    </xf>
    <xf numFmtId="0" fontId="31" fillId="7" borderId="0" xfId="0" applyFont="1" applyFill="1" applyBorder="1" applyAlignment="1" applyProtection="1">
      <alignment horizontal="center" vertical="center"/>
      <protection/>
    </xf>
    <xf numFmtId="0" fontId="3" fillId="50" borderId="64" xfId="0" applyFont="1" applyFill="1" applyBorder="1" applyAlignment="1" applyProtection="1">
      <alignment vertical="center" shrinkToFit="1"/>
      <protection locked="0"/>
    </xf>
    <xf numFmtId="0" fontId="3" fillId="50" borderId="50" xfId="0" applyFont="1" applyFill="1" applyBorder="1" applyAlignment="1" applyProtection="1">
      <alignment vertical="center" shrinkToFit="1"/>
      <protection locked="0"/>
    </xf>
    <xf numFmtId="0" fontId="3" fillId="50" borderId="65" xfId="0" applyFont="1" applyFill="1" applyBorder="1" applyAlignment="1" applyProtection="1">
      <alignment vertical="center" shrinkToFit="1"/>
      <protection locked="0"/>
    </xf>
    <xf numFmtId="0" fontId="6" fillId="0" borderId="0" xfId="0" applyFont="1" applyBorder="1" applyAlignment="1" applyProtection="1">
      <alignment horizontal="center" vertical="center"/>
      <protection/>
    </xf>
    <xf numFmtId="0" fontId="6" fillId="0" borderId="46" xfId="0" applyFont="1" applyBorder="1" applyAlignment="1" applyProtection="1">
      <alignment horizontal="center" vertical="center"/>
      <protection/>
    </xf>
    <xf numFmtId="0" fontId="6" fillId="0" borderId="66" xfId="0" applyFont="1" applyBorder="1" applyAlignment="1" applyProtection="1">
      <alignment horizontal="center" vertical="center" shrinkToFit="1"/>
      <protection/>
    </xf>
    <xf numFmtId="5" fontId="3" fillId="0" borderId="66" xfId="0" applyNumberFormat="1" applyFont="1" applyBorder="1" applyAlignment="1" applyProtection="1">
      <alignment horizontal="right" vertical="center"/>
      <protection/>
    </xf>
    <xf numFmtId="0" fontId="3" fillId="50" borderId="51" xfId="0" applyFont="1" applyFill="1" applyBorder="1" applyAlignment="1" applyProtection="1">
      <alignment vertical="center" shrinkToFit="1"/>
      <protection locked="0"/>
    </xf>
    <xf numFmtId="0" fontId="3" fillId="50" borderId="67" xfId="0" applyFont="1" applyFill="1" applyBorder="1" applyAlignment="1" applyProtection="1">
      <alignment vertical="center" shrinkToFit="1"/>
      <protection locked="0"/>
    </xf>
    <xf numFmtId="0" fontId="5" fillId="0" borderId="0" xfId="0" applyFont="1" applyAlignment="1" applyProtection="1">
      <alignment horizontal="left" vertical="center" wrapText="1"/>
      <protection/>
    </xf>
    <xf numFmtId="0" fontId="3" fillId="7" borderId="68" xfId="0" applyFont="1" applyFill="1" applyBorder="1" applyAlignment="1" applyProtection="1">
      <alignment vertical="center" shrinkToFit="1"/>
      <protection locked="0"/>
    </xf>
    <xf numFmtId="0" fontId="3" fillId="7" borderId="69" xfId="0" applyFont="1" applyFill="1" applyBorder="1" applyAlignment="1" applyProtection="1">
      <alignment vertical="center" shrinkToFit="1"/>
      <protection locked="0"/>
    </xf>
    <xf numFmtId="0" fontId="3" fillId="7" borderId="10" xfId="0" applyFont="1" applyFill="1" applyBorder="1" applyAlignment="1" applyProtection="1">
      <alignment vertical="center" shrinkToFit="1"/>
      <protection locked="0"/>
    </xf>
    <xf numFmtId="0" fontId="3" fillId="7" borderId="70" xfId="0" applyFont="1" applyFill="1" applyBorder="1" applyAlignment="1" applyProtection="1">
      <alignment vertical="center" shrinkToFit="1"/>
      <protection locked="0"/>
    </xf>
    <xf numFmtId="0" fontId="6" fillId="50" borderId="0" xfId="0" applyFont="1" applyFill="1" applyAlignment="1" applyProtection="1">
      <alignment horizontal="right" vertical="center"/>
      <protection/>
    </xf>
    <xf numFmtId="0" fontId="6" fillId="50" borderId="43" xfId="0" applyFont="1" applyFill="1" applyBorder="1" applyAlignment="1" applyProtection="1">
      <alignment horizontal="right" vertical="center"/>
      <protection/>
    </xf>
    <xf numFmtId="182" fontId="5" fillId="0" borderId="0" xfId="0" applyNumberFormat="1" applyFont="1" applyBorder="1" applyAlignment="1" applyProtection="1">
      <alignment vertical="center"/>
      <protection/>
    </xf>
    <xf numFmtId="182" fontId="31" fillId="0" borderId="71" xfId="0" applyNumberFormat="1" applyFont="1" applyBorder="1" applyAlignment="1" applyProtection="1">
      <alignment horizontal="center" vertical="center"/>
      <protection/>
    </xf>
    <xf numFmtId="182" fontId="31" fillId="0" borderId="72" xfId="0" applyNumberFormat="1" applyFont="1" applyBorder="1" applyAlignment="1" applyProtection="1">
      <alignment horizontal="center" vertical="center"/>
      <protection/>
    </xf>
    <xf numFmtId="182" fontId="31" fillId="0" borderId="73" xfId="0" applyNumberFormat="1" applyFont="1" applyBorder="1" applyAlignment="1" applyProtection="1">
      <alignment horizontal="center" vertical="center"/>
      <protection/>
    </xf>
    <xf numFmtId="0" fontId="3" fillId="7" borderId="61" xfId="0" applyFont="1" applyFill="1" applyBorder="1" applyAlignment="1" applyProtection="1">
      <alignment vertical="center" shrinkToFit="1"/>
      <protection locked="0"/>
    </xf>
    <xf numFmtId="0" fontId="34" fillId="0" borderId="0" xfId="0" applyFont="1" applyAlignment="1" applyProtection="1">
      <alignment horizontal="center" vertical="center"/>
      <protection/>
    </xf>
    <xf numFmtId="0" fontId="48" fillId="0" borderId="0" xfId="0" applyFont="1" applyBorder="1" applyAlignment="1" applyProtection="1">
      <alignment horizontal="center" vertical="center" shrinkToFit="1"/>
      <protection/>
    </xf>
    <xf numFmtId="0" fontId="48" fillId="0" borderId="74" xfId="0" applyFont="1" applyBorder="1" applyAlignment="1" applyProtection="1">
      <alignment horizontal="center" vertical="center" shrinkToFit="1"/>
      <protection/>
    </xf>
    <xf numFmtId="0" fontId="6" fillId="0" borderId="75" xfId="0" applyFont="1" applyFill="1" applyBorder="1" applyAlignment="1" applyProtection="1">
      <alignment horizontal="center" vertical="center"/>
      <protection/>
    </xf>
    <xf numFmtId="0" fontId="6" fillId="0" borderId="76" xfId="0" applyFont="1" applyFill="1" applyBorder="1" applyAlignment="1" applyProtection="1">
      <alignment horizontal="center" vertical="center"/>
      <protection/>
    </xf>
    <xf numFmtId="0" fontId="6" fillId="0" borderId="77" xfId="0" applyFont="1" applyFill="1" applyBorder="1" applyAlignment="1" applyProtection="1">
      <alignment horizontal="center" vertical="center"/>
      <protection/>
    </xf>
    <xf numFmtId="0" fontId="18" fillId="0" borderId="78" xfId="0" applyFont="1" applyBorder="1" applyAlignment="1" applyProtection="1">
      <alignment horizontal="center" vertical="center" shrinkToFit="1"/>
      <protection/>
    </xf>
    <xf numFmtId="0" fontId="18" fillId="0" borderId="79" xfId="0" applyFont="1" applyBorder="1" applyAlignment="1" applyProtection="1">
      <alignment horizontal="center" vertical="center" shrinkToFit="1"/>
      <protection/>
    </xf>
    <xf numFmtId="0" fontId="18" fillId="0" borderId="80"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176" fontId="14" fillId="0" borderId="18" xfId="0" applyNumberFormat="1" applyFont="1" applyBorder="1" applyAlignment="1" applyProtection="1">
      <alignment horizontal="center" vertical="center" shrinkToFit="1"/>
      <protection/>
    </xf>
    <xf numFmtId="176" fontId="14" fillId="0" borderId="19" xfId="0" applyNumberFormat="1" applyFont="1" applyBorder="1" applyAlignment="1" applyProtection="1">
      <alignment horizontal="center" vertical="center" shrinkToFit="1"/>
      <protection/>
    </xf>
    <xf numFmtId="176" fontId="14" fillId="0" borderId="20" xfId="0" applyNumberFormat="1" applyFont="1" applyBorder="1" applyAlignment="1" applyProtection="1">
      <alignment horizontal="center" vertical="center" shrinkToFit="1"/>
      <protection/>
    </xf>
    <xf numFmtId="49" fontId="3" fillId="7" borderId="55" xfId="0" applyNumberFormat="1" applyFont="1" applyFill="1" applyBorder="1" applyAlignment="1" applyProtection="1">
      <alignment horizontal="center" vertical="center" shrinkToFit="1"/>
      <protection locked="0"/>
    </xf>
    <xf numFmtId="49" fontId="49" fillId="7" borderId="54" xfId="43" applyNumberFormat="1" applyFont="1" applyFill="1" applyBorder="1" applyAlignment="1" applyProtection="1">
      <alignment horizontal="center" vertical="center" shrinkToFit="1"/>
      <protection locked="0"/>
    </xf>
    <xf numFmtId="49" fontId="3" fillId="7" borderId="56" xfId="0" applyNumberFormat="1" applyFont="1" applyFill="1" applyBorder="1" applyAlignment="1" applyProtection="1">
      <alignment horizontal="center" vertical="center" shrinkToFit="1"/>
      <protection locked="0"/>
    </xf>
    <xf numFmtId="0" fontId="20" fillId="0" borderId="0" xfId="0" applyFont="1" applyBorder="1" applyAlignment="1" applyProtection="1">
      <alignment horizontal="center" vertical="center"/>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25" fillId="0" borderId="81" xfId="0" applyFont="1" applyBorder="1" applyAlignment="1" applyProtection="1">
      <alignment horizontal="center" vertical="center"/>
      <protection/>
    </xf>
    <xf numFmtId="0" fontId="23" fillId="0" borderId="48" xfId="0" applyFont="1" applyBorder="1" applyAlignment="1" applyProtection="1">
      <alignment horizontal="center" vertical="center" wrapText="1"/>
      <protection/>
    </xf>
    <xf numFmtId="0" fontId="23" fillId="0" borderId="49" xfId="0" applyFont="1" applyBorder="1" applyAlignment="1" applyProtection="1">
      <alignment horizontal="center" vertical="center"/>
      <protection/>
    </xf>
    <xf numFmtId="0" fontId="26" fillId="7" borderId="82" xfId="0" applyFont="1" applyFill="1" applyBorder="1" applyAlignment="1" applyProtection="1">
      <alignment vertical="center" shrinkToFit="1"/>
      <protection locked="0"/>
    </xf>
    <xf numFmtId="0" fontId="26" fillId="7" borderId="76" xfId="0" applyFont="1" applyFill="1" applyBorder="1" applyAlignment="1" applyProtection="1">
      <alignment vertical="center" shrinkToFit="1"/>
      <protection locked="0"/>
    </xf>
    <xf numFmtId="0" fontId="26" fillId="7" borderId="83" xfId="0" applyFont="1" applyFill="1" applyBorder="1" applyAlignment="1" applyProtection="1">
      <alignment vertical="center" shrinkToFit="1"/>
      <protection locked="0"/>
    </xf>
    <xf numFmtId="0" fontId="26" fillId="7" borderId="84" xfId="0" applyFont="1" applyFill="1" applyBorder="1" applyAlignment="1" applyProtection="1">
      <alignment vertical="center" shrinkToFit="1"/>
      <protection locked="0"/>
    </xf>
    <xf numFmtId="0" fontId="26" fillId="7" borderId="85" xfId="0" applyFont="1" applyFill="1" applyBorder="1" applyAlignment="1" applyProtection="1">
      <alignment vertical="center" shrinkToFit="1"/>
      <protection locked="0"/>
    </xf>
    <xf numFmtId="0" fontId="26" fillId="7" borderId="86" xfId="0" applyFont="1" applyFill="1" applyBorder="1" applyAlignment="1" applyProtection="1">
      <alignment vertical="center" shrinkToFit="1"/>
      <protection locked="0"/>
    </xf>
    <xf numFmtId="0" fontId="9" fillId="52" borderId="0" xfId="0" applyFont="1" applyFill="1" applyBorder="1" applyAlignment="1" applyProtection="1">
      <alignment horizontal="center" vertical="center"/>
      <protection/>
    </xf>
    <xf numFmtId="0" fontId="25" fillId="28" borderId="87" xfId="0" applyFont="1" applyFill="1" applyBorder="1" applyAlignment="1" applyProtection="1">
      <alignment horizontal="center" vertical="center"/>
      <protection locked="0"/>
    </xf>
    <xf numFmtId="0" fontId="25" fillId="28" borderId="88" xfId="0" applyFont="1" applyFill="1" applyBorder="1" applyAlignment="1" applyProtection="1">
      <alignment horizontal="center" vertical="center"/>
      <protection locked="0"/>
    </xf>
    <xf numFmtId="0" fontId="25" fillId="28" borderId="89" xfId="0" applyFont="1" applyFill="1" applyBorder="1" applyAlignment="1" applyProtection="1">
      <alignment horizontal="center" vertical="center"/>
      <protection locked="0"/>
    </xf>
    <xf numFmtId="0" fontId="25" fillId="28" borderId="90" xfId="0" applyFont="1" applyFill="1" applyBorder="1" applyAlignment="1" applyProtection="1">
      <alignment horizontal="center" vertical="center"/>
      <protection locked="0"/>
    </xf>
    <xf numFmtId="0" fontId="25" fillId="28" borderId="91" xfId="0" applyFont="1" applyFill="1" applyBorder="1" applyAlignment="1" applyProtection="1">
      <alignment horizontal="center" vertical="center"/>
      <protection locked="0"/>
    </xf>
    <xf numFmtId="0" fontId="25" fillId="28" borderId="92" xfId="0" applyFont="1" applyFill="1" applyBorder="1" applyAlignment="1" applyProtection="1">
      <alignment horizontal="center" vertical="center"/>
      <protection locked="0"/>
    </xf>
    <xf numFmtId="0" fontId="109" fillId="0" borderId="93" xfId="0" applyFont="1" applyFill="1" applyBorder="1" applyAlignment="1" applyProtection="1">
      <alignment horizontal="center" vertical="center" wrapText="1"/>
      <protection/>
    </xf>
    <xf numFmtId="0" fontId="109" fillId="0" borderId="85" xfId="0" applyFont="1" applyFill="1" applyBorder="1" applyAlignment="1" applyProtection="1">
      <alignment horizontal="center" vertical="center"/>
      <protection/>
    </xf>
    <xf numFmtId="0" fontId="109" fillId="0" borderId="94" xfId="0" applyFont="1" applyFill="1" applyBorder="1" applyAlignment="1" applyProtection="1">
      <alignment horizontal="center" vertical="center"/>
      <protection/>
    </xf>
    <xf numFmtId="0" fontId="19" fillId="0" borderId="0" xfId="0" applyFont="1" applyAlignment="1" applyProtection="1">
      <alignment vertical="center" shrinkToFit="1"/>
      <protection/>
    </xf>
    <xf numFmtId="0" fontId="16" fillId="0" borderId="0" xfId="0" applyFont="1" applyAlignment="1" applyProtection="1">
      <alignment horizontal="center" vertical="center" shrinkToFit="1"/>
      <protection/>
    </xf>
    <xf numFmtId="0" fontId="16" fillId="0" borderId="95" xfId="0" applyFont="1" applyBorder="1" applyAlignment="1" applyProtection="1">
      <alignment horizontal="center" vertical="center" shrinkToFit="1"/>
      <protection/>
    </xf>
    <xf numFmtId="6" fontId="31" fillId="0" borderId="71" xfId="0" applyNumberFormat="1" applyFont="1" applyFill="1" applyBorder="1" applyAlignment="1" applyProtection="1">
      <alignment horizontal="right" vertical="center"/>
      <protection/>
    </xf>
    <xf numFmtId="6" fontId="31" fillId="0" borderId="72" xfId="0" applyNumberFormat="1" applyFont="1" applyFill="1" applyBorder="1" applyAlignment="1" applyProtection="1">
      <alignment horizontal="right" vertical="center"/>
      <protection/>
    </xf>
    <xf numFmtId="6" fontId="31" fillId="0" borderId="73" xfId="0" applyNumberFormat="1" applyFont="1" applyFill="1" applyBorder="1" applyAlignment="1" applyProtection="1">
      <alignment horizontal="right" vertical="center"/>
      <protection/>
    </xf>
    <xf numFmtId="0" fontId="31" fillId="50" borderId="31" xfId="0" applyFont="1" applyFill="1" applyBorder="1" applyAlignment="1" applyProtection="1">
      <alignment horizontal="center" vertical="center"/>
      <protection/>
    </xf>
    <xf numFmtId="0" fontId="31" fillId="50" borderId="15" xfId="0" applyFont="1" applyFill="1" applyBorder="1" applyAlignment="1" applyProtection="1">
      <alignment horizontal="center" vertical="center"/>
      <protection/>
    </xf>
    <xf numFmtId="181" fontId="6" fillId="0" borderId="0" xfId="0" applyNumberFormat="1" applyFont="1" applyBorder="1" applyAlignment="1" applyProtection="1">
      <alignment horizontal="right" vertical="center" shrinkToFit="1"/>
      <protection/>
    </xf>
    <xf numFmtId="0" fontId="51" fillId="0" borderId="0"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6" fontId="5" fillId="0" borderId="0" xfId="0" applyNumberFormat="1" applyFont="1" applyBorder="1" applyAlignment="1" applyProtection="1">
      <alignment horizontal="right" vertical="center"/>
      <protection/>
    </xf>
    <xf numFmtId="182" fontId="5" fillId="0" borderId="96" xfId="0" applyNumberFormat="1" applyFont="1" applyBorder="1" applyAlignment="1" applyProtection="1">
      <alignment vertical="center"/>
      <protection/>
    </xf>
    <xf numFmtId="182" fontId="5" fillId="0" borderId="97" xfId="0" applyNumberFormat="1" applyFont="1" applyBorder="1" applyAlignment="1" applyProtection="1">
      <alignment vertical="center"/>
      <protection/>
    </xf>
    <xf numFmtId="0" fontId="3" fillId="0" borderId="40" xfId="0" applyFont="1" applyBorder="1" applyAlignment="1" applyProtection="1">
      <alignment vertical="center"/>
      <protection/>
    </xf>
    <xf numFmtId="0" fontId="3" fillId="0" borderId="50" xfId="0" applyFont="1" applyBorder="1" applyAlignment="1" applyProtection="1">
      <alignment vertical="center"/>
      <protection/>
    </xf>
    <xf numFmtId="0" fontId="3" fillId="0" borderId="51" xfId="0" applyFont="1" applyBorder="1" applyAlignment="1" applyProtection="1">
      <alignment vertical="center"/>
      <protection/>
    </xf>
    <xf numFmtId="182" fontId="5" fillId="0" borderId="96" xfId="0" applyNumberFormat="1" applyFont="1" applyBorder="1" applyAlignment="1" applyProtection="1">
      <alignment horizontal="center" vertical="center"/>
      <protection/>
    </xf>
    <xf numFmtId="182" fontId="5" fillId="0" borderId="98" xfId="0" applyNumberFormat="1" applyFont="1" applyBorder="1" applyAlignment="1" applyProtection="1">
      <alignment horizontal="center" vertical="center"/>
      <protection/>
    </xf>
    <xf numFmtId="182" fontId="5" fillId="0" borderId="97" xfId="0" applyNumberFormat="1" applyFont="1" applyBorder="1" applyAlignment="1" applyProtection="1">
      <alignment horizontal="center" vertical="center"/>
      <protection/>
    </xf>
    <xf numFmtId="0" fontId="51" fillId="0" borderId="0" xfId="0" applyFont="1" applyBorder="1" applyAlignment="1" applyProtection="1">
      <alignment horizontal="center" vertical="center" wrapText="1"/>
      <protection/>
    </xf>
    <xf numFmtId="182" fontId="31" fillId="0" borderId="0" xfId="0" applyNumberFormat="1" applyFont="1" applyBorder="1" applyAlignment="1" applyProtection="1">
      <alignment horizontal="center" vertical="center"/>
      <protection/>
    </xf>
    <xf numFmtId="49" fontId="39" fillId="39" borderId="31" xfId="0" applyNumberFormat="1" applyFont="1" applyFill="1" applyBorder="1" applyAlignment="1" applyProtection="1">
      <alignment horizontal="center" vertical="center" shrinkToFit="1"/>
      <protection/>
    </xf>
    <xf numFmtId="49" fontId="39" fillId="39" borderId="10" xfId="0" applyNumberFormat="1" applyFont="1" applyFill="1" applyBorder="1" applyAlignment="1" applyProtection="1">
      <alignment horizontal="center" vertical="center" shrinkToFit="1"/>
      <protection/>
    </xf>
    <xf numFmtId="49" fontId="39" fillId="39" borderId="15" xfId="0" applyNumberFormat="1" applyFont="1" applyFill="1" applyBorder="1" applyAlignment="1" applyProtection="1">
      <alignment horizontal="center" vertical="center" shrinkToFit="1"/>
      <protection/>
    </xf>
    <xf numFmtId="0" fontId="110" fillId="39" borderId="31" xfId="0" applyFont="1" applyFill="1" applyBorder="1" applyAlignment="1" applyProtection="1">
      <alignment horizontal="right" vertical="center" shrinkToFit="1"/>
      <protection/>
    </xf>
    <xf numFmtId="0" fontId="110" fillId="39" borderId="10" xfId="0" applyFont="1" applyFill="1" applyBorder="1" applyAlignment="1" applyProtection="1">
      <alignment horizontal="right" vertical="center" shrinkToFit="1"/>
      <protection/>
    </xf>
    <xf numFmtId="0" fontId="110" fillId="39" borderId="15" xfId="0" applyFont="1" applyFill="1" applyBorder="1" applyAlignment="1" applyProtection="1">
      <alignment horizontal="right" vertical="center" shrinkToFit="1"/>
      <protection/>
    </xf>
    <xf numFmtId="0" fontId="9" fillId="53" borderId="0" xfId="0" applyFont="1" applyFill="1" applyAlignment="1" applyProtection="1">
      <alignment horizontal="center" vertical="center"/>
      <protection/>
    </xf>
    <xf numFmtId="0" fontId="26" fillId="0" borderId="29" xfId="0" applyFont="1" applyBorder="1" applyAlignment="1" applyProtection="1">
      <alignment horizontal="center" vertical="center" shrinkToFit="1"/>
      <protection/>
    </xf>
    <xf numFmtId="0" fontId="3" fillId="38" borderId="31" xfId="0" applyFont="1" applyFill="1" applyBorder="1" applyAlignment="1" applyProtection="1">
      <alignment horizontal="center" vertical="center" wrapText="1" shrinkToFit="1"/>
      <protection/>
    </xf>
    <xf numFmtId="0" fontId="3" fillId="38" borderId="10" xfId="0" applyFont="1" applyFill="1" applyBorder="1" applyAlignment="1" applyProtection="1">
      <alignment horizontal="center" vertical="center" wrapText="1" shrinkToFit="1"/>
      <protection/>
    </xf>
    <xf numFmtId="0" fontId="3" fillId="38" borderId="15" xfId="0" applyFont="1" applyFill="1" applyBorder="1" applyAlignment="1" applyProtection="1">
      <alignment horizontal="center" vertical="center" wrapText="1" shrinkToFit="1"/>
      <protection/>
    </xf>
    <xf numFmtId="49" fontId="39" fillId="43" borderId="31" xfId="0" applyNumberFormat="1" applyFont="1" applyFill="1" applyBorder="1" applyAlignment="1" applyProtection="1">
      <alignment horizontal="center" vertical="center" shrinkToFit="1"/>
      <protection/>
    </xf>
    <xf numFmtId="49" fontId="39" fillId="43" borderId="10" xfId="0" applyNumberFormat="1" applyFont="1" applyFill="1" applyBorder="1" applyAlignment="1" applyProtection="1">
      <alignment horizontal="center" vertical="center" shrinkToFit="1"/>
      <protection/>
    </xf>
    <xf numFmtId="49" fontId="39" fillId="43" borderId="15" xfId="0" applyNumberFormat="1" applyFont="1" applyFill="1" applyBorder="1" applyAlignment="1" applyProtection="1">
      <alignment horizontal="center" vertical="center" shrinkToFit="1"/>
      <protection/>
    </xf>
    <xf numFmtId="0" fontId="110" fillId="43" borderId="31" xfId="0" applyFont="1" applyFill="1" applyBorder="1" applyAlignment="1" applyProtection="1">
      <alignment horizontal="right" vertical="center" shrinkToFit="1"/>
      <protection/>
    </xf>
    <xf numFmtId="0" fontId="110" fillId="43" borderId="10" xfId="0" applyFont="1" applyFill="1" applyBorder="1" applyAlignment="1" applyProtection="1">
      <alignment horizontal="right" vertical="center" shrinkToFit="1"/>
      <protection/>
    </xf>
    <xf numFmtId="0" fontId="110" fillId="43" borderId="15" xfId="0" applyFont="1" applyFill="1" applyBorder="1" applyAlignment="1" applyProtection="1">
      <alignment horizontal="right" vertical="center" shrinkToFit="1"/>
      <protection/>
    </xf>
    <xf numFmtId="0" fontId="24" fillId="38" borderId="31" xfId="0" applyFont="1" applyFill="1" applyBorder="1" applyAlignment="1" applyProtection="1">
      <alignment horizontal="center" vertical="center" wrapText="1" shrinkToFit="1"/>
      <protection/>
    </xf>
    <xf numFmtId="0" fontId="24" fillId="38" borderId="10" xfId="0" applyFont="1" applyFill="1" applyBorder="1" applyAlignment="1" applyProtection="1">
      <alignment horizontal="center" vertical="center" wrapText="1" shrinkToFit="1"/>
      <protection/>
    </xf>
    <xf numFmtId="0" fontId="24" fillId="38" borderId="15" xfId="0" applyFont="1" applyFill="1" applyBorder="1" applyAlignment="1" applyProtection="1">
      <alignment horizontal="center" vertical="center" wrapText="1" shrinkToFit="1"/>
      <protection/>
    </xf>
    <xf numFmtId="0" fontId="12" fillId="0" borderId="99" xfId="0" applyFont="1" applyBorder="1" applyAlignment="1" applyProtection="1">
      <alignment horizontal="center" vertical="center" wrapText="1"/>
      <protection/>
    </xf>
    <xf numFmtId="0" fontId="12" fillId="0" borderId="100" xfId="0" applyFont="1" applyBorder="1" applyAlignment="1" applyProtection="1">
      <alignment horizontal="center" vertical="center" wrapText="1"/>
      <protection/>
    </xf>
    <xf numFmtId="0" fontId="12" fillId="0" borderId="28" xfId="0" applyFont="1" applyBorder="1" applyAlignment="1" applyProtection="1">
      <alignment horizontal="center" vertical="center" wrapText="1"/>
      <protection/>
    </xf>
    <xf numFmtId="0" fontId="9" fillId="53" borderId="0" xfId="0" applyFont="1" applyFill="1" applyAlignment="1" applyProtection="1">
      <alignment horizontal="center" vertical="center"/>
      <protection/>
    </xf>
    <xf numFmtId="0" fontId="14" fillId="0" borderId="0" xfId="0" applyFont="1" applyAlignment="1" applyProtection="1">
      <alignment horizontal="center" vertical="center" shrinkToFit="1"/>
      <protection/>
    </xf>
    <xf numFmtId="0" fontId="50" fillId="0" borderId="30" xfId="0" applyFont="1" applyBorder="1" applyAlignment="1" applyProtection="1">
      <alignment horizontal="center" vertical="center" wrapText="1"/>
      <protection/>
    </xf>
    <xf numFmtId="0" fontId="50" fillId="0" borderId="30" xfId="0" applyFont="1" applyBorder="1" applyAlignment="1" applyProtection="1">
      <alignment horizontal="center" vertical="center"/>
      <protection/>
    </xf>
    <xf numFmtId="0" fontId="59" fillId="0" borderId="30" xfId="0" applyFont="1" applyBorder="1" applyAlignment="1" applyProtection="1">
      <alignment horizontal="center" vertical="center" shrinkToFit="1"/>
      <protection/>
    </xf>
    <xf numFmtId="0" fontId="27" fillId="0" borderId="0" xfId="0" applyFont="1" applyFill="1" applyBorder="1" applyAlignment="1" applyProtection="1">
      <alignment horizontal="center" vertical="center" shrinkToFit="1"/>
      <protection/>
    </xf>
    <xf numFmtId="0" fontId="12" fillId="0" borderId="0" xfId="0" applyFont="1" applyBorder="1" applyAlignment="1" applyProtection="1">
      <alignment horizontal="center" vertical="center" shrinkToFit="1"/>
      <protection/>
    </xf>
    <xf numFmtId="0" fontId="111" fillId="0" borderId="0" xfId="0" applyFont="1" applyAlignment="1" applyProtection="1">
      <alignment horizontal="center" vertical="center"/>
      <protection/>
    </xf>
    <xf numFmtId="0" fontId="111" fillId="0" borderId="74" xfId="0" applyFont="1" applyBorder="1" applyAlignment="1" applyProtection="1">
      <alignment horizontal="center" vertical="center"/>
      <protection/>
    </xf>
    <xf numFmtId="0" fontId="14" fillId="0" borderId="0" xfId="0" applyFont="1" applyAlignment="1" applyProtection="1">
      <alignment horizontal="center" vertical="center"/>
      <protection/>
    </xf>
    <xf numFmtId="0" fontId="32" fillId="0" borderId="12" xfId="0" applyFont="1" applyBorder="1" applyAlignment="1" applyProtection="1">
      <alignment horizontal="center" vertical="center" wrapText="1"/>
      <protection/>
    </xf>
    <xf numFmtId="0" fontId="32" fillId="0" borderId="101" xfId="0" applyFont="1" applyBorder="1" applyAlignment="1" applyProtection="1">
      <alignment horizontal="center" vertical="center" wrapText="1"/>
      <protection/>
    </xf>
    <xf numFmtId="0" fontId="32" fillId="0" borderId="13" xfId="0" applyFont="1" applyBorder="1" applyAlignment="1" applyProtection="1">
      <alignment horizontal="center" vertical="center" wrapText="1"/>
      <protection/>
    </xf>
    <xf numFmtId="0" fontId="32" fillId="0" borderId="13" xfId="0" applyFont="1" applyBorder="1" applyAlignment="1" applyProtection="1">
      <alignment horizontal="center" vertical="center"/>
      <protection/>
    </xf>
    <xf numFmtId="0" fontId="32" fillId="0" borderId="101" xfId="0" applyFont="1" applyBorder="1" applyAlignment="1" applyProtection="1">
      <alignment vertical="center" wrapText="1"/>
      <protection/>
    </xf>
    <xf numFmtId="0" fontId="32" fillId="0" borderId="13" xfId="0" applyFont="1" applyBorder="1" applyAlignment="1" applyProtection="1">
      <alignment vertical="center" wrapText="1"/>
      <protection/>
    </xf>
    <xf numFmtId="0" fontId="32" fillId="0" borderId="10" xfId="0" applyFont="1" applyBorder="1" applyAlignment="1" applyProtection="1">
      <alignment vertical="center"/>
      <protection/>
    </xf>
    <xf numFmtId="0" fontId="32" fillId="0" borderId="15" xfId="0" applyFont="1" applyBorder="1" applyAlignment="1" applyProtection="1">
      <alignment vertical="center"/>
      <protection/>
    </xf>
    <xf numFmtId="0" fontId="9" fillId="54" borderId="0" xfId="0" applyFont="1" applyFill="1" applyAlignment="1" applyProtection="1">
      <alignment horizontal="center" vertical="center"/>
      <protection/>
    </xf>
    <xf numFmtId="0" fontId="14" fillId="0" borderId="0" xfId="0" applyFont="1" applyAlignment="1" applyProtection="1">
      <alignment vertical="center" shrinkToFit="1"/>
      <protection/>
    </xf>
    <xf numFmtId="0" fontId="16" fillId="0" borderId="102" xfId="0" applyFont="1" applyBorder="1" applyAlignment="1" applyProtection="1">
      <alignment horizontal="center" vertical="center"/>
      <protection/>
    </xf>
    <xf numFmtId="0" fontId="16" fillId="0" borderId="103" xfId="0" applyFont="1" applyBorder="1" applyAlignment="1" applyProtection="1">
      <alignment horizontal="center" vertical="center"/>
      <protection/>
    </xf>
    <xf numFmtId="0" fontId="16" fillId="0" borderId="104" xfId="0" applyFont="1" applyBorder="1" applyAlignment="1" applyProtection="1">
      <alignment horizontal="center" vertical="center"/>
      <protection/>
    </xf>
    <xf numFmtId="0" fontId="16" fillId="0" borderId="105" xfId="0" applyFont="1" applyBorder="1" applyAlignment="1" applyProtection="1">
      <alignment horizontal="center" vertical="center"/>
      <protection/>
    </xf>
    <xf numFmtId="0" fontId="16" fillId="0" borderId="30" xfId="0" applyFont="1" applyBorder="1" applyAlignment="1" applyProtection="1">
      <alignment horizontal="center" vertical="center"/>
      <protection/>
    </xf>
    <xf numFmtId="0" fontId="16" fillId="0" borderId="106" xfId="0" applyFont="1" applyBorder="1" applyAlignment="1" applyProtection="1">
      <alignment horizontal="center" vertical="center"/>
      <protection/>
    </xf>
    <xf numFmtId="0" fontId="19" fillId="0" borderId="0" xfId="0" applyFont="1" applyAlignment="1" applyProtection="1">
      <alignment horizontal="center" vertical="center"/>
      <protection/>
    </xf>
    <xf numFmtId="0" fontId="26" fillId="0" borderId="0" xfId="0" applyFont="1" applyAlignment="1" applyProtection="1">
      <alignment vertical="top" wrapText="1"/>
      <protection/>
    </xf>
    <xf numFmtId="0" fontId="7" fillId="0" borderId="0" xfId="0" applyFont="1" applyAlignment="1" applyProtection="1">
      <alignment vertical="top" wrapText="1"/>
      <protection/>
    </xf>
    <xf numFmtId="0" fontId="14" fillId="0" borderId="0" xfId="0" applyFont="1" applyAlignment="1" applyProtection="1">
      <alignment horizontal="left" vertical="center" wrapText="1"/>
      <protection/>
    </xf>
    <xf numFmtId="0" fontId="10" fillId="0" borderId="29" xfId="0" applyFont="1" applyBorder="1" applyAlignment="1" applyProtection="1">
      <alignment horizontal="distributed" vertical="center"/>
      <protection/>
    </xf>
    <xf numFmtId="0" fontId="10" fillId="0" borderId="29" xfId="0" applyFont="1" applyBorder="1" applyAlignment="1" applyProtection="1">
      <alignment horizontal="center" vertical="center"/>
      <protection locked="0"/>
    </xf>
    <xf numFmtId="0" fontId="10" fillId="0" borderId="107" xfId="0" applyFont="1" applyBorder="1" applyAlignment="1" applyProtection="1">
      <alignment horizontal="center" vertical="center"/>
      <protection/>
    </xf>
    <xf numFmtId="0" fontId="10" fillId="0" borderId="108" xfId="0" applyFont="1" applyBorder="1" applyAlignment="1" applyProtection="1">
      <alignment horizontal="center" vertical="center"/>
      <protection/>
    </xf>
    <xf numFmtId="0" fontId="10" fillId="0" borderId="109" xfId="0" applyFont="1" applyBorder="1" applyAlignment="1" applyProtection="1">
      <alignment horizontal="center" vertical="center"/>
      <protection/>
    </xf>
    <xf numFmtId="0" fontId="10" fillId="0" borderId="110" xfId="0" applyFont="1" applyBorder="1" applyAlignment="1" applyProtection="1">
      <alignment horizontal="center" vertical="center"/>
      <protection/>
    </xf>
    <xf numFmtId="0" fontId="26" fillId="0" borderId="33" xfId="0" applyFont="1" applyBorder="1" applyAlignment="1" applyProtection="1">
      <alignment horizontal="center" vertical="center"/>
      <protection/>
    </xf>
    <xf numFmtId="0" fontId="26" fillId="0" borderId="32" xfId="0" applyFont="1" applyBorder="1" applyAlignment="1" applyProtection="1">
      <alignment horizontal="center" vertical="center"/>
      <protection/>
    </xf>
    <xf numFmtId="0" fontId="10" fillId="0" borderId="111" xfId="0" applyFont="1" applyBorder="1" applyAlignment="1" applyProtection="1">
      <alignment horizontal="left" vertical="center" wrapText="1"/>
      <protection/>
    </xf>
    <xf numFmtId="0" fontId="10" fillId="0" borderId="112" xfId="0" applyFont="1" applyBorder="1" applyAlignment="1" applyProtection="1">
      <alignment horizontal="left" vertical="center"/>
      <protection/>
    </xf>
    <xf numFmtId="0" fontId="10" fillId="0" borderId="33"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xf>
    <xf numFmtId="0" fontId="10" fillId="0" borderId="111" xfId="0" applyFont="1" applyBorder="1" applyAlignment="1" applyProtection="1">
      <alignment vertical="center"/>
      <protection/>
    </xf>
    <xf numFmtId="0" fontId="10" fillId="0" borderId="33" xfId="0" applyFont="1" applyBorder="1" applyAlignment="1" applyProtection="1">
      <alignment vertical="center"/>
      <protection/>
    </xf>
    <xf numFmtId="0" fontId="10" fillId="0" borderId="112" xfId="0" applyFont="1" applyBorder="1" applyAlignment="1" applyProtection="1">
      <alignment horizontal="center" vertical="center"/>
      <protection locked="0"/>
    </xf>
    <xf numFmtId="0" fontId="10" fillId="0" borderId="113" xfId="0" applyFont="1" applyBorder="1" applyAlignment="1" applyProtection="1">
      <alignment horizontal="center" vertical="center"/>
      <protection locked="0"/>
    </xf>
    <xf numFmtId="0" fontId="10" fillId="0" borderId="114"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111" xfId="0" applyFont="1" applyBorder="1" applyAlignment="1" applyProtection="1">
      <alignment horizontal="distributed" vertical="center" wrapText="1"/>
      <protection/>
    </xf>
    <xf numFmtId="0" fontId="10" fillId="0" borderId="33" xfId="0" applyFont="1" applyBorder="1" applyAlignment="1" applyProtection="1">
      <alignment horizontal="distributed" vertical="center" wrapText="1"/>
      <protection/>
    </xf>
    <xf numFmtId="0" fontId="10" fillId="0" borderId="112" xfId="0" applyFont="1" applyBorder="1" applyAlignment="1" applyProtection="1">
      <alignment horizontal="distributed" vertical="center" wrapText="1"/>
      <protection/>
    </xf>
    <xf numFmtId="0" fontId="15" fillId="0" borderId="11" xfId="0" applyFont="1" applyBorder="1" applyAlignment="1">
      <alignment horizontal="center" vertical="center"/>
    </xf>
    <xf numFmtId="0" fontId="112" fillId="55" borderId="0" xfId="0" applyFont="1" applyFill="1" applyAlignment="1" applyProtection="1">
      <alignment vertical="center"/>
      <protection/>
    </xf>
    <xf numFmtId="0" fontId="14" fillId="55" borderId="0" xfId="0" applyFont="1" applyFill="1" applyAlignment="1" applyProtection="1">
      <alignment vertical="center"/>
      <protection/>
    </xf>
    <xf numFmtId="0" fontId="10" fillId="0" borderId="0" xfId="0" applyFont="1" applyAlignment="1" applyProtection="1">
      <alignment vertical="top"/>
      <protection/>
    </xf>
    <xf numFmtId="0" fontId="10" fillId="0" borderId="0" xfId="0" applyFont="1" applyAlignment="1" applyProtection="1">
      <alignmen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5">
    <dxf>
      <font>
        <b val="0"/>
        <i val="0"/>
      </font>
      <fill>
        <patternFill>
          <bgColor rgb="FFFFFFCC"/>
        </patternFill>
      </fill>
    </dxf>
    <dxf>
      <fill>
        <patternFill>
          <bgColor theme="8" tint="0.7999799847602844"/>
        </patternFill>
      </fill>
    </dxf>
    <dxf>
      <font>
        <b val="0"/>
        <i val="0"/>
      </font>
      <fill>
        <patternFill>
          <bgColor rgb="FFFFFFCC"/>
        </patternFill>
      </fill>
    </dxf>
    <dxf>
      <fill>
        <patternFill>
          <bgColor theme="8" tint="0.7999799847602844"/>
        </patternFill>
      </fill>
    </dxf>
    <dxf>
      <font>
        <b val="0"/>
        <i val="0"/>
      </font>
      <fill>
        <patternFill>
          <bgColor rgb="FFFFFFCC"/>
        </patternFill>
      </fill>
    </dxf>
    <dxf>
      <fill>
        <patternFill>
          <bgColor theme="8" tint="0.7999799847602844"/>
        </patternFill>
      </fill>
    </dxf>
    <dxf>
      <fill>
        <patternFill>
          <bgColor rgb="FFFFFFCC"/>
        </patternFill>
      </fill>
    </dxf>
    <dxf>
      <fill>
        <patternFill>
          <bgColor theme="8" tint="0.7999799847602844"/>
        </patternFill>
      </fill>
    </dxf>
    <dxf>
      <font>
        <b/>
        <i val="0"/>
        <color rgb="FFFF0000"/>
      </font>
      <fill>
        <patternFill>
          <bgColor rgb="FFFFFF00"/>
        </patternFill>
      </fill>
    </dxf>
    <dxf>
      <fill>
        <patternFill>
          <bgColor rgb="FFFFFFCC"/>
        </patternFill>
      </fill>
    </dxf>
    <dxf>
      <fill>
        <patternFill>
          <bgColor theme="8" tint="0.7999799847602844"/>
        </patternFill>
      </fill>
    </dxf>
    <dxf>
      <font>
        <b val="0"/>
        <i val="0"/>
      </font>
      <fill>
        <patternFill>
          <bgColor rgb="FFFFFFCC"/>
        </patternFill>
      </fill>
    </dxf>
    <dxf>
      <fill>
        <patternFill>
          <bgColor theme="8" tint="0.7999799847602844"/>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57150</xdr:colOff>
      <xdr:row>5</xdr:row>
      <xdr:rowOff>85725</xdr:rowOff>
    </xdr:from>
    <xdr:to>
      <xdr:col>26</xdr:col>
      <xdr:colOff>457200</xdr:colOff>
      <xdr:row>6</xdr:row>
      <xdr:rowOff>142875</xdr:rowOff>
    </xdr:to>
    <xdr:sp>
      <xdr:nvSpPr>
        <xdr:cNvPr id="1" name="フリーフォーム: 図形 1"/>
        <xdr:cNvSpPr>
          <a:spLocks/>
        </xdr:cNvSpPr>
      </xdr:nvSpPr>
      <xdr:spPr>
        <a:xfrm flipH="1">
          <a:off x="8620125" y="1000125"/>
          <a:ext cx="400050" cy="361950"/>
        </a:xfrm>
        <a:custGeom>
          <a:pathLst>
            <a:path h="263071" w="190500">
              <a:moveTo>
                <a:pt x="0" y="263071"/>
              </a:moveTo>
              <a:lnTo>
                <a:pt x="0" y="0"/>
              </a:lnTo>
              <a:lnTo>
                <a:pt x="190500" y="0"/>
              </a:lnTo>
            </a:path>
          </a:pathLst>
        </a:custGeom>
        <a:no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xdr:colOff>
      <xdr:row>5</xdr:row>
      <xdr:rowOff>85725</xdr:rowOff>
    </xdr:from>
    <xdr:to>
      <xdr:col>26</xdr:col>
      <xdr:colOff>438150</xdr:colOff>
      <xdr:row>6</xdr:row>
      <xdr:rowOff>142875</xdr:rowOff>
    </xdr:to>
    <xdr:sp>
      <xdr:nvSpPr>
        <xdr:cNvPr id="1" name="フリーフォーム: 図形 1"/>
        <xdr:cNvSpPr>
          <a:spLocks/>
        </xdr:cNvSpPr>
      </xdr:nvSpPr>
      <xdr:spPr>
        <a:xfrm flipH="1">
          <a:off x="8562975" y="1000125"/>
          <a:ext cx="400050" cy="361950"/>
        </a:xfrm>
        <a:custGeom>
          <a:pathLst>
            <a:path h="263071" w="190500">
              <a:moveTo>
                <a:pt x="0" y="263071"/>
              </a:moveTo>
              <a:lnTo>
                <a:pt x="0" y="0"/>
              </a:lnTo>
              <a:lnTo>
                <a:pt x="190500" y="0"/>
              </a:lnTo>
            </a:path>
          </a:pathLst>
        </a:custGeom>
        <a:noFill/>
        <a:ln w="25400" cmpd="sng">
          <a:solidFill>
            <a:srgbClr val="953735"/>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429250" cy="514350"/>
    <xdr:sp>
      <xdr:nvSpPr>
        <xdr:cNvPr id="1" name="角丸四角形 2"/>
        <xdr:cNvSpPr>
          <a:spLocks/>
        </xdr:cNvSpPr>
      </xdr:nvSpPr>
      <xdr:spPr>
        <a:xfrm>
          <a:off x="714375" y="2390775"/>
          <a:ext cx="5429250" cy="514350"/>
        </a:xfrm>
        <a:prstGeom prst="roundRect">
          <a:avLst/>
        </a:prstGeom>
        <a:solidFill>
          <a:srgbClr val="CCFFCC"/>
        </a:solidFill>
        <a:ln w="19050" cmpd="sng">
          <a:solidFill>
            <a:srgbClr val="FF0000"/>
          </a:solidFill>
          <a:headEnd type="none"/>
          <a:tailEnd type="none"/>
        </a:ln>
      </xdr:spPr>
      <xdr:txBody>
        <a:bodyPr vertOverflow="clip" wrap="square" lIns="20160" tIns="20160" rIns="20160" bIns="20160" anchor="ctr"/>
        <a:p>
          <a:pPr algn="ctr">
            <a:defRPr/>
          </a:pPr>
          <a:r>
            <a:rPr lang="en-US" cap="none" sz="1200" b="1" i="0" u="none" baseline="0">
              <a:solidFill>
                <a:srgbClr val="FF0000"/>
              </a:solidFill>
            </a:rPr>
            <a:t>集計作業用のシートです。各チームの担当者は設定等を変更しないこと。</a:t>
          </a:r>
        </a:p>
      </xdr:txBody>
    </xdr:sp>
    <xdr:clientData fPrint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offside%20013-DELL\Desktop\&#20840;&#26085;&#26412;&#12503;&#12540;&#12523;\&#9679;&#12481;&#12540;&#12512;)2022&#20840;&#26085;&#26412;&#65420;&#65439;&#65392;&#65433;%20&#36984;&#25163;%20&#65409;&#65392;&#65425;&#65396;&#65437;&#65412;&#65432;&#65392;&#65420;&#65387;&#65392;&#65425;(03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 A-4（チーム情報）"/>
      <sheetName val="様式 B-3（個人種目・男子）"/>
      <sheetName val="様式 B-4（個人種目・女子）"/>
      <sheetName val="様式 C-2（チーム・特別種目）"/>
      <sheetName val="様式 D（同意書） "/>
      <sheetName val="JLA事務局用　※触らないで下さい"/>
      <sheetName val="キャップ申請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D195"/>
  <sheetViews>
    <sheetView showGridLines="0" tabSelected="1" view="pageBreakPreview" zoomScale="95" zoomScaleNormal="70" zoomScaleSheetLayoutView="95" zoomScalePageLayoutView="0" workbookViewId="0" topLeftCell="A1">
      <selection activeCell="D7" sqref="D7:U7"/>
    </sheetView>
  </sheetViews>
  <sheetFormatPr defaultColWidth="9.00390625" defaultRowHeight="15"/>
  <cols>
    <col min="1" max="45" width="4.7109375" style="4" customWidth="1"/>
    <col min="46" max="46" width="11.7109375" style="4" customWidth="1"/>
    <col min="47" max="51" width="11.7109375" style="7" customWidth="1"/>
    <col min="52" max="54" width="11.7109375" style="4" customWidth="1"/>
    <col min="55" max="55" width="10.00390625" style="4" customWidth="1"/>
    <col min="56" max="57" width="11.7109375" style="4" customWidth="1"/>
    <col min="58" max="80" width="9.00390625" style="4" customWidth="1"/>
    <col min="81" max="16384" width="9.00390625" style="4" customWidth="1"/>
  </cols>
  <sheetData>
    <row r="1" spans="1:54" ht="24" customHeight="1">
      <c r="A1" s="497" t="s">
        <v>465</v>
      </c>
      <c r="B1" s="497"/>
      <c r="C1" s="497"/>
      <c r="D1" s="497"/>
      <c r="E1" s="497"/>
      <c r="F1" s="497"/>
      <c r="G1" s="497"/>
      <c r="H1" s="497"/>
      <c r="I1" s="497"/>
      <c r="J1" s="497"/>
      <c r="L1" s="64" t="s">
        <v>56</v>
      </c>
      <c r="M1" s="507" t="str">
        <f>AV33</f>
        <v>第20回 神奈川県ライフセービングプール競技選手権大会</v>
      </c>
      <c r="N1" s="507"/>
      <c r="O1" s="507"/>
      <c r="P1" s="507"/>
      <c r="Q1" s="507"/>
      <c r="R1" s="507"/>
      <c r="S1" s="507"/>
      <c r="T1" s="507"/>
      <c r="U1" s="507"/>
      <c r="V1" s="507"/>
      <c r="W1" s="507"/>
      <c r="X1" s="507"/>
      <c r="Y1" s="507"/>
      <c r="Z1" s="507"/>
      <c r="AA1" s="507"/>
      <c r="AB1" s="507"/>
      <c r="AC1" s="507"/>
      <c r="AD1" s="507"/>
      <c r="AE1" s="507"/>
      <c r="AF1" s="507"/>
      <c r="AG1" s="507"/>
      <c r="AH1" s="507"/>
      <c r="AI1" s="508"/>
      <c r="AJ1" s="508"/>
      <c r="AK1" s="509"/>
      <c r="AL1" s="498"/>
      <c r="AM1" s="499"/>
      <c r="AN1" s="500"/>
      <c r="AO1" s="487" t="s">
        <v>536</v>
      </c>
      <c r="AP1" s="488"/>
      <c r="AQ1" s="488"/>
      <c r="AT1" s="99"/>
      <c r="AU1" s="84" t="s">
        <v>89</v>
      </c>
      <c r="AV1" s="84" t="s">
        <v>89</v>
      </c>
      <c r="AW1" s="84" t="s">
        <v>89</v>
      </c>
      <c r="AX1" s="84" t="s">
        <v>89</v>
      </c>
      <c r="AY1" s="84" t="s">
        <v>89</v>
      </c>
      <c r="AZ1" s="84" t="s">
        <v>89</v>
      </c>
      <c r="BA1" s="84" t="s">
        <v>89</v>
      </c>
      <c r="BB1" s="100"/>
    </row>
    <row r="2" spans="1:49" ht="27.75" customHeight="1" thickBot="1">
      <c r="A2" s="468" t="s">
        <v>902</v>
      </c>
      <c r="B2" s="468"/>
      <c r="C2" s="468"/>
      <c r="D2" s="64" t="s">
        <v>57</v>
      </c>
      <c r="E2" s="477" t="s">
        <v>320</v>
      </c>
      <c r="F2" s="477"/>
      <c r="G2" s="478">
        <f>AV45</f>
        <v>45003</v>
      </c>
      <c r="H2" s="479"/>
      <c r="I2" s="479"/>
      <c r="J2" s="480"/>
      <c r="K2" s="6"/>
      <c r="L2" s="7"/>
      <c r="M2" s="5"/>
      <c r="N2" s="8"/>
      <c r="O2" s="8"/>
      <c r="P2" s="8"/>
      <c r="Q2" s="8"/>
      <c r="AI2" s="508"/>
      <c r="AJ2" s="508"/>
      <c r="AK2" s="509"/>
      <c r="AL2" s="501"/>
      <c r="AM2" s="502"/>
      <c r="AN2" s="503"/>
      <c r="AO2" s="487"/>
      <c r="AP2" s="488"/>
      <c r="AQ2" s="488"/>
      <c r="AU2" s="45" t="s">
        <v>353</v>
      </c>
      <c r="AW2" s="85"/>
    </row>
    <row r="3" spans="1:43" ht="27.75" customHeight="1" thickBot="1" thickTop="1">
      <c r="A3" s="7"/>
      <c r="B3" s="7"/>
      <c r="C3" s="7"/>
      <c r="D3" s="7"/>
      <c r="F3" s="87"/>
      <c r="G3" s="87"/>
      <c r="H3" s="88"/>
      <c r="I3" s="89"/>
      <c r="J3" s="89"/>
      <c r="L3" s="107" t="s">
        <v>58</v>
      </c>
      <c r="M3" s="469" t="s">
        <v>318</v>
      </c>
      <c r="N3" s="469"/>
      <c r="O3" s="470"/>
      <c r="P3" s="474" t="str">
        <f>AV54</f>
        <v>2023年2月20日（月） ﾒｰﾙ送信23：59まで　※同意書のみ郵送（同日消印有効）</v>
      </c>
      <c r="Q3" s="475"/>
      <c r="R3" s="475"/>
      <c r="S3" s="475"/>
      <c r="T3" s="475"/>
      <c r="U3" s="475"/>
      <c r="V3" s="475"/>
      <c r="W3" s="475"/>
      <c r="X3" s="475"/>
      <c r="Y3" s="475"/>
      <c r="Z3" s="475"/>
      <c r="AA3" s="475"/>
      <c r="AB3" s="475"/>
      <c r="AC3" s="475"/>
      <c r="AD3" s="475"/>
      <c r="AE3" s="475"/>
      <c r="AF3" s="475"/>
      <c r="AG3" s="475"/>
      <c r="AH3" s="475"/>
      <c r="AI3" s="475"/>
      <c r="AJ3" s="476"/>
      <c r="AL3" s="9"/>
      <c r="AM3" s="9"/>
      <c r="AN3" s="9"/>
      <c r="AO3" s="9"/>
      <c r="AP3" s="9"/>
      <c r="AQ3" s="9"/>
    </row>
    <row r="4" spans="1:43" ht="27.75" customHeight="1" thickTop="1">
      <c r="A4" s="9"/>
      <c r="B4" s="9"/>
      <c r="C4" s="9"/>
      <c r="D4" s="9"/>
      <c r="F4" s="30"/>
      <c r="G4" s="30"/>
      <c r="H4" s="6"/>
      <c r="L4" s="10"/>
      <c r="M4" s="10"/>
      <c r="N4" s="10"/>
      <c r="O4" s="10"/>
      <c r="P4" s="10"/>
      <c r="Q4" s="10"/>
      <c r="R4" s="10"/>
      <c r="S4" s="10"/>
      <c r="T4" s="10"/>
      <c r="U4" s="10"/>
      <c r="V4" s="10"/>
      <c r="W4" s="10"/>
      <c r="X4" s="10"/>
      <c r="Y4" s="10"/>
      <c r="Z4" s="10"/>
      <c r="AA4" s="10"/>
      <c r="AB4" s="10"/>
      <c r="AC4" s="10"/>
      <c r="AL4" s="9"/>
      <c r="AM4" s="9"/>
      <c r="AN4" s="9"/>
      <c r="AO4" s="9"/>
      <c r="AP4" s="9"/>
      <c r="AQ4" s="9"/>
    </row>
    <row r="5" spans="1:18" ht="27.75" customHeight="1">
      <c r="A5" s="27" t="s">
        <v>360</v>
      </c>
      <c r="B5" s="12"/>
      <c r="C5" s="12"/>
      <c r="D5" s="12"/>
      <c r="E5" s="12"/>
      <c r="F5" s="12"/>
      <c r="G5" s="13"/>
      <c r="H5" s="13"/>
      <c r="I5" s="14"/>
      <c r="J5" s="14"/>
      <c r="K5" s="14"/>
      <c r="L5" s="14"/>
      <c r="M5" s="14"/>
      <c r="N5" s="14"/>
      <c r="O5" s="14"/>
      <c r="P5" s="14"/>
      <c r="Q5" s="15"/>
      <c r="R5" s="15"/>
    </row>
    <row r="6" spans="1:43" ht="27.75" customHeight="1" thickBot="1">
      <c r="A6" s="63" t="s">
        <v>51</v>
      </c>
      <c r="B6" s="16" t="s">
        <v>52</v>
      </c>
      <c r="C6" s="12"/>
      <c r="D6" s="12"/>
      <c r="E6" s="25" t="s">
        <v>665</v>
      </c>
      <c r="F6" s="12"/>
      <c r="G6" s="14"/>
      <c r="H6" s="11"/>
      <c r="I6" s="14"/>
      <c r="J6" s="14"/>
      <c r="K6" s="14"/>
      <c r="L6" s="14"/>
      <c r="M6" s="14"/>
      <c r="N6" s="14"/>
      <c r="O6" s="14"/>
      <c r="P6" s="14"/>
      <c r="Q6" s="15"/>
      <c r="R6" s="15"/>
      <c r="W6" s="263" t="s">
        <v>930</v>
      </c>
      <c r="X6" s="456" t="s">
        <v>904</v>
      </c>
      <c r="Y6" s="456"/>
      <c r="Z6" s="456"/>
      <c r="AA6" s="456"/>
      <c r="AB6" s="456"/>
      <c r="AC6" s="456"/>
      <c r="AD6" s="456"/>
      <c r="AE6" s="456"/>
      <c r="AF6" s="456"/>
      <c r="AG6" s="370" t="s">
        <v>931</v>
      </c>
      <c r="AH6" s="371"/>
      <c r="AI6" s="371"/>
      <c r="AJ6" s="371"/>
      <c r="AK6" s="371"/>
      <c r="AL6" s="26"/>
      <c r="AM6" s="366"/>
      <c r="AN6" s="367"/>
      <c r="AO6" s="367"/>
      <c r="AP6" s="367"/>
      <c r="AQ6" s="367"/>
    </row>
    <row r="7" spans="1:43" ht="27.75" customHeight="1" thickBot="1">
      <c r="A7" s="471" t="s">
        <v>81</v>
      </c>
      <c r="B7" s="472"/>
      <c r="C7" s="473"/>
      <c r="D7" s="491"/>
      <c r="E7" s="492"/>
      <c r="F7" s="492"/>
      <c r="G7" s="492"/>
      <c r="H7" s="492"/>
      <c r="I7" s="492"/>
      <c r="J7" s="492"/>
      <c r="K7" s="492"/>
      <c r="L7" s="492"/>
      <c r="M7" s="492"/>
      <c r="N7" s="492"/>
      <c r="O7" s="492"/>
      <c r="P7" s="492"/>
      <c r="Q7" s="492"/>
      <c r="R7" s="492"/>
      <c r="S7" s="492"/>
      <c r="T7" s="492"/>
      <c r="U7" s="493"/>
      <c r="V7" s="22"/>
      <c r="W7" s="421"/>
      <c r="X7" s="422"/>
      <c r="Y7" s="422"/>
      <c r="Z7" s="422"/>
      <c r="AA7" s="423"/>
      <c r="AB7" s="264"/>
      <c r="AC7" s="264"/>
      <c r="AD7" s="264"/>
      <c r="AE7" s="221"/>
      <c r="AG7" s="415"/>
      <c r="AH7" s="416"/>
      <c r="AI7" s="416"/>
      <c r="AJ7" s="416"/>
      <c r="AK7" s="417"/>
      <c r="AL7" s="372" t="s">
        <v>1109</v>
      </c>
      <c r="AM7" s="368"/>
      <c r="AN7" s="368"/>
      <c r="AO7" s="369"/>
      <c r="AP7" s="418"/>
      <c r="AQ7" s="418"/>
    </row>
    <row r="8" spans="1:43" ht="27.75" customHeight="1" thickBot="1">
      <c r="A8" s="504" t="s">
        <v>664</v>
      </c>
      <c r="B8" s="505"/>
      <c r="C8" s="506"/>
      <c r="D8" s="494"/>
      <c r="E8" s="495"/>
      <c r="F8" s="495"/>
      <c r="G8" s="495"/>
      <c r="H8" s="495"/>
      <c r="I8" s="495"/>
      <c r="J8" s="495"/>
      <c r="K8" s="495"/>
      <c r="L8" s="495"/>
      <c r="M8" s="495"/>
      <c r="N8" s="495"/>
      <c r="O8" s="495"/>
      <c r="P8" s="495"/>
      <c r="Q8" s="495"/>
      <c r="R8" s="495"/>
      <c r="S8" s="495"/>
      <c r="T8" s="495"/>
      <c r="U8" s="496"/>
      <c r="V8" s="90"/>
      <c r="W8" s="419" t="s">
        <v>985</v>
      </c>
      <c r="X8" s="419"/>
      <c r="Y8" s="419"/>
      <c r="Z8" s="419"/>
      <c r="AA8" s="419"/>
      <c r="AB8" s="419"/>
      <c r="AC8" s="419"/>
      <c r="AD8" s="419"/>
      <c r="AE8" s="419"/>
      <c r="AF8" s="419"/>
      <c r="AG8" s="419"/>
      <c r="AH8" s="419"/>
      <c r="AI8" s="419"/>
      <c r="AJ8" s="323"/>
      <c r="AK8" s="323"/>
      <c r="AL8" s="323"/>
      <c r="AM8" s="420"/>
      <c r="AN8" s="420"/>
      <c r="AO8" s="367"/>
      <c r="AP8" s="420"/>
      <c r="AQ8" s="420"/>
    </row>
    <row r="9" spans="26:27" ht="27.75" customHeight="1">
      <c r="Z9" s="265"/>
      <c r="AA9" s="265"/>
    </row>
    <row r="10" spans="1:55" s="14" customFormat="1" ht="27.75" customHeight="1" thickBot="1">
      <c r="A10" s="63" t="s">
        <v>55</v>
      </c>
      <c r="B10" s="16" t="s">
        <v>53</v>
      </c>
      <c r="C10" s="9"/>
      <c r="D10" s="9"/>
      <c r="E10" s="9"/>
      <c r="F10" s="26" t="s">
        <v>869</v>
      </c>
      <c r="G10" s="15"/>
      <c r="H10" s="15"/>
      <c r="I10" s="15"/>
      <c r="J10" s="15"/>
      <c r="K10" s="15"/>
      <c r="N10" s="17"/>
      <c r="Q10" s="15"/>
      <c r="R10" s="15"/>
      <c r="S10" s="15"/>
      <c r="T10" s="15"/>
      <c r="U10" s="15"/>
      <c r="V10" s="15"/>
      <c r="W10" s="63" t="s">
        <v>54</v>
      </c>
      <c r="X10" s="16" t="s">
        <v>88</v>
      </c>
      <c r="Y10" s="15"/>
      <c r="Z10" s="15"/>
      <c r="AA10" s="15"/>
      <c r="AB10" s="15"/>
      <c r="AC10" s="26" t="s">
        <v>332</v>
      </c>
      <c r="AD10" s="9"/>
      <c r="AE10" s="26"/>
      <c r="AF10" s="4"/>
      <c r="AH10" s="15"/>
      <c r="BC10" s="4"/>
    </row>
    <row r="11" spans="1:55" s="14" customFormat="1" ht="27.75" customHeight="1">
      <c r="A11" s="432" t="s">
        <v>466</v>
      </c>
      <c r="B11" s="414"/>
      <c r="C11" s="433"/>
      <c r="D11" s="434"/>
      <c r="E11" s="435"/>
      <c r="F11" s="433"/>
      <c r="G11" s="434"/>
      <c r="H11" s="457"/>
      <c r="I11" s="489" t="s">
        <v>463</v>
      </c>
      <c r="J11" s="490"/>
      <c r="K11" s="433"/>
      <c r="L11" s="434"/>
      <c r="M11" s="434"/>
      <c r="N11" s="435"/>
      <c r="O11" s="433"/>
      <c r="P11" s="434"/>
      <c r="Q11" s="434"/>
      <c r="R11" s="457"/>
      <c r="S11" s="413" t="s">
        <v>22</v>
      </c>
      <c r="T11" s="414"/>
      <c r="U11" s="148"/>
      <c r="V11" s="15"/>
      <c r="W11" s="432" t="s">
        <v>466</v>
      </c>
      <c r="X11" s="414"/>
      <c r="Y11" s="433"/>
      <c r="Z11" s="434"/>
      <c r="AA11" s="435"/>
      <c r="AB11" s="433"/>
      <c r="AC11" s="434"/>
      <c r="AD11" s="457"/>
      <c r="AE11" s="489" t="s">
        <v>463</v>
      </c>
      <c r="AF11" s="490"/>
      <c r="AG11" s="433"/>
      <c r="AH11" s="434"/>
      <c r="AI11" s="434"/>
      <c r="AJ11" s="435"/>
      <c r="AK11" s="433"/>
      <c r="AL11" s="434"/>
      <c r="AM11" s="434"/>
      <c r="AN11" s="457"/>
      <c r="AO11" s="413" t="s">
        <v>22</v>
      </c>
      <c r="AP11" s="414"/>
      <c r="AQ11" s="148"/>
      <c r="BC11" s="4"/>
    </row>
    <row r="12" spans="1:55" s="14" customFormat="1" ht="27.75" customHeight="1">
      <c r="A12" s="436" t="s">
        <v>23</v>
      </c>
      <c r="B12" s="437"/>
      <c r="C12" s="18" t="s">
        <v>3</v>
      </c>
      <c r="D12" s="459"/>
      <c r="E12" s="459"/>
      <c r="F12" s="467"/>
      <c r="G12" s="458"/>
      <c r="H12" s="459"/>
      <c r="I12" s="459"/>
      <c r="J12" s="459"/>
      <c r="K12" s="459"/>
      <c r="L12" s="459"/>
      <c r="M12" s="459"/>
      <c r="N12" s="459"/>
      <c r="O12" s="459"/>
      <c r="P12" s="459"/>
      <c r="Q12" s="459"/>
      <c r="R12" s="459"/>
      <c r="S12" s="459"/>
      <c r="T12" s="459"/>
      <c r="U12" s="460"/>
      <c r="V12" s="15"/>
      <c r="W12" s="436" t="s">
        <v>23</v>
      </c>
      <c r="X12" s="437"/>
      <c r="Y12" s="18" t="s">
        <v>3</v>
      </c>
      <c r="Z12" s="459"/>
      <c r="AA12" s="459"/>
      <c r="AB12" s="467"/>
      <c r="AC12" s="458"/>
      <c r="AD12" s="459"/>
      <c r="AE12" s="459"/>
      <c r="AF12" s="459"/>
      <c r="AG12" s="459"/>
      <c r="AH12" s="459"/>
      <c r="AI12" s="459"/>
      <c r="AJ12" s="459"/>
      <c r="AK12" s="459"/>
      <c r="AL12" s="459"/>
      <c r="AM12" s="459"/>
      <c r="AN12" s="459"/>
      <c r="AO12" s="459"/>
      <c r="AP12" s="459"/>
      <c r="AQ12" s="460"/>
      <c r="BC12" s="4"/>
    </row>
    <row r="13" spans="1:55" s="14" customFormat="1" ht="27.75" customHeight="1" thickBot="1">
      <c r="A13" s="438" t="s">
        <v>24</v>
      </c>
      <c r="B13" s="428"/>
      <c r="C13" s="481"/>
      <c r="D13" s="481"/>
      <c r="E13" s="481"/>
      <c r="F13" s="481"/>
      <c r="G13" s="427" t="s">
        <v>25</v>
      </c>
      <c r="H13" s="428"/>
      <c r="I13" s="482"/>
      <c r="J13" s="481"/>
      <c r="K13" s="481"/>
      <c r="L13" s="481"/>
      <c r="M13" s="481"/>
      <c r="N13" s="481"/>
      <c r="O13" s="481"/>
      <c r="P13" s="481"/>
      <c r="Q13" s="481"/>
      <c r="R13" s="481"/>
      <c r="S13" s="481"/>
      <c r="T13" s="481"/>
      <c r="U13" s="483"/>
      <c r="V13" s="15"/>
      <c r="W13" s="438" t="s">
        <v>24</v>
      </c>
      <c r="X13" s="428"/>
      <c r="Y13" s="481"/>
      <c r="Z13" s="481"/>
      <c r="AA13" s="481"/>
      <c r="AB13" s="481"/>
      <c r="AC13" s="427" t="s">
        <v>25</v>
      </c>
      <c r="AD13" s="428"/>
      <c r="AE13" s="429"/>
      <c r="AF13" s="430"/>
      <c r="AG13" s="430"/>
      <c r="AH13" s="430"/>
      <c r="AI13" s="430"/>
      <c r="AJ13" s="430"/>
      <c r="AK13" s="430"/>
      <c r="AL13" s="430"/>
      <c r="AM13" s="430"/>
      <c r="AN13" s="430"/>
      <c r="AO13" s="430"/>
      <c r="AP13" s="430"/>
      <c r="AQ13" s="431"/>
      <c r="BC13" s="4"/>
    </row>
    <row r="14" spans="47:51" ht="27.75" customHeight="1">
      <c r="AU14" s="4"/>
      <c r="AV14" s="4"/>
      <c r="AW14" s="4"/>
      <c r="AX14" s="4"/>
      <c r="AY14" s="4"/>
    </row>
    <row r="15" spans="1:55" s="14" customFormat="1" ht="27.75" customHeight="1">
      <c r="A15" s="127" t="s">
        <v>814</v>
      </c>
      <c r="Q15" s="15"/>
      <c r="R15" s="15"/>
      <c r="S15" s="15"/>
      <c r="T15" s="15"/>
      <c r="U15" s="15"/>
      <c r="V15" s="15"/>
      <c r="W15" s="15"/>
      <c r="X15" s="15"/>
      <c r="Y15" s="15"/>
      <c r="Z15" s="15"/>
      <c r="AA15" s="15"/>
      <c r="AB15" s="15"/>
      <c r="AC15" s="15"/>
      <c r="AD15" s="15"/>
      <c r="AE15" s="15"/>
      <c r="AF15" s="15"/>
      <c r="AG15" s="15"/>
      <c r="AH15" s="15"/>
      <c r="BC15" s="4"/>
    </row>
    <row r="16" spans="1:41" s="14" customFormat="1" ht="27.75" customHeight="1">
      <c r="A16" s="63" t="s">
        <v>59</v>
      </c>
      <c r="B16" s="16" t="s">
        <v>264</v>
      </c>
      <c r="F16" s="26"/>
      <c r="G16" s="26" t="s">
        <v>347</v>
      </c>
      <c r="R16" s="484" t="s">
        <v>957</v>
      </c>
      <c r="S16" s="484"/>
      <c r="T16" s="424" t="s">
        <v>262</v>
      </c>
      <c r="U16" s="424"/>
      <c r="V16" s="424" t="s">
        <v>263</v>
      </c>
      <c r="W16" s="424"/>
      <c r="Y16" s="485" t="s">
        <v>818</v>
      </c>
      <c r="Z16" s="486"/>
      <c r="AA16" s="424" t="s">
        <v>262</v>
      </c>
      <c r="AB16" s="424"/>
      <c r="AC16" s="424" t="s">
        <v>263</v>
      </c>
      <c r="AD16" s="424"/>
      <c r="AE16" s="168"/>
      <c r="AF16" s="169"/>
      <c r="AG16" s="485"/>
      <c r="AH16" s="486"/>
      <c r="AI16" s="450"/>
      <c r="AJ16" s="450"/>
      <c r="AK16" s="450"/>
      <c r="AL16" s="450"/>
      <c r="AM16" s="168"/>
      <c r="AN16" s="170"/>
      <c r="AO16" s="170"/>
    </row>
    <row r="17" spans="1:41" s="14" customFormat="1" ht="24" customHeight="1" thickBot="1">
      <c r="A17" s="59" t="s">
        <v>43</v>
      </c>
      <c r="B17" s="398" t="str">
        <f>IF(AW61="","",AW61)</f>
        <v>一般</v>
      </c>
      <c r="C17" s="398"/>
      <c r="D17" s="408">
        <f>IF(AX61="","",AX61)</f>
        <v>5500</v>
      </c>
      <c r="E17" s="408"/>
      <c r="F17" s="19" t="s">
        <v>6</v>
      </c>
      <c r="G17" s="399">
        <f>SUM(T17+V17)</f>
        <v>0</v>
      </c>
      <c r="H17" s="400"/>
      <c r="I17" s="402" t="str">
        <f>IF($B17="","","人")</f>
        <v>人</v>
      </c>
      <c r="J17" s="402"/>
      <c r="K17" s="19" t="s">
        <v>7</v>
      </c>
      <c r="L17" s="403">
        <f>IF($B17="","",D17*G17)</f>
        <v>0</v>
      </c>
      <c r="M17" s="404"/>
      <c r="N17" s="404"/>
      <c r="O17" s="405"/>
      <c r="R17" s="406" t="s">
        <v>944</v>
      </c>
      <c r="S17" s="407"/>
      <c r="T17" s="425">
        <f>'様式 B-1'!T131</f>
        <v>0</v>
      </c>
      <c r="U17" s="425"/>
      <c r="V17" s="425">
        <f>'様式 B-2'!T131</f>
        <v>0</v>
      </c>
      <c r="W17" s="425"/>
      <c r="Y17" s="406"/>
      <c r="Z17" s="407"/>
      <c r="AA17" s="524">
        <f>'様式 C-1'!Y9</f>
        <v>0</v>
      </c>
      <c r="AB17" s="525"/>
      <c r="AC17" s="524">
        <f>'様式 C-1'!Y10</f>
        <v>0</v>
      </c>
      <c r="AD17" s="526"/>
      <c r="AE17" s="170"/>
      <c r="AF17" s="170"/>
      <c r="AG17" s="426"/>
      <c r="AH17" s="426"/>
      <c r="AI17" s="412"/>
      <c r="AJ17" s="412"/>
      <c r="AK17" s="412"/>
      <c r="AL17" s="412"/>
      <c r="AM17" s="170"/>
      <c r="AN17" s="170"/>
      <c r="AO17" s="170"/>
    </row>
    <row r="18" spans="1:41" s="14" customFormat="1" ht="24" customHeight="1" thickTop="1">
      <c r="A18" s="59" t="s">
        <v>77</v>
      </c>
      <c r="B18" s="398" t="str">
        <f>IF(AW64="","",AW64)</f>
        <v>高校生</v>
      </c>
      <c r="C18" s="398"/>
      <c r="D18" s="408">
        <f>IF(AX64="","",AX64)</f>
        <v>4000</v>
      </c>
      <c r="E18" s="408"/>
      <c r="F18" s="19" t="s">
        <v>6</v>
      </c>
      <c r="G18" s="399">
        <f>SUM(T18+V18)</f>
        <v>0</v>
      </c>
      <c r="H18" s="400"/>
      <c r="I18" s="401" t="s">
        <v>995</v>
      </c>
      <c r="J18" s="402"/>
      <c r="K18" s="19" t="s">
        <v>996</v>
      </c>
      <c r="L18" s="403">
        <f>IF($B18="","",D18*G18)</f>
        <v>0</v>
      </c>
      <c r="M18" s="404"/>
      <c r="N18" s="404"/>
      <c r="O18" s="405"/>
      <c r="R18" s="406" t="s">
        <v>816</v>
      </c>
      <c r="S18" s="407"/>
      <c r="T18" s="425">
        <f>'様式 B-1'!T132</f>
        <v>0</v>
      </c>
      <c r="U18" s="425"/>
      <c r="V18" s="425">
        <f>'様式 B-2'!T132</f>
        <v>0</v>
      </c>
      <c r="W18" s="425"/>
      <c r="Y18" s="406"/>
      <c r="Z18" s="407"/>
      <c r="AA18" s="409">
        <f>SUM(AA17:AD17)</f>
        <v>0</v>
      </c>
      <c r="AB18" s="410"/>
      <c r="AC18" s="410"/>
      <c r="AD18" s="411"/>
      <c r="AE18" s="9" t="s">
        <v>653</v>
      </c>
      <c r="AF18" s="170"/>
      <c r="AG18" s="426"/>
      <c r="AH18" s="426"/>
      <c r="AI18" s="528"/>
      <c r="AJ18" s="528"/>
      <c r="AK18" s="528"/>
      <c r="AL18" s="528"/>
      <c r="AM18" s="9"/>
      <c r="AN18" s="170"/>
      <c r="AO18" s="170"/>
    </row>
    <row r="19" spans="1:41" s="14" customFormat="1" ht="24" customHeight="1" thickBot="1">
      <c r="A19" s="59" t="s">
        <v>75</v>
      </c>
      <c r="B19" s="398" t="str">
        <f>IF(AW65="","",AW65)</f>
        <v>中学生</v>
      </c>
      <c r="C19" s="398"/>
      <c r="D19" s="408">
        <f>IF(AX65="","",AX65)</f>
        <v>4000</v>
      </c>
      <c r="E19" s="408"/>
      <c r="F19" s="19" t="s">
        <v>6</v>
      </c>
      <c r="G19" s="399">
        <f>SUM(T19+V19)</f>
        <v>0</v>
      </c>
      <c r="H19" s="400"/>
      <c r="I19" s="402" t="s">
        <v>995</v>
      </c>
      <c r="J19" s="402"/>
      <c r="K19" s="19" t="s">
        <v>7</v>
      </c>
      <c r="L19" s="403">
        <f>IF($B19="","",D19*G19)</f>
        <v>0</v>
      </c>
      <c r="M19" s="404"/>
      <c r="N19" s="404"/>
      <c r="O19" s="405"/>
      <c r="R19" s="406" t="s">
        <v>650</v>
      </c>
      <c r="S19" s="407"/>
      <c r="T19" s="425">
        <f>'様式 B-1'!T133</f>
        <v>0</v>
      </c>
      <c r="U19" s="425"/>
      <c r="V19" s="425">
        <f>'様式 B-2'!T133</f>
        <v>0</v>
      </c>
      <c r="W19" s="425"/>
      <c r="Y19" s="174"/>
      <c r="Z19" s="174"/>
      <c r="AA19" s="292"/>
      <c r="AB19" s="292"/>
      <c r="AC19" s="292"/>
      <c r="AD19" s="292"/>
      <c r="AE19" s="9"/>
      <c r="AF19" s="170"/>
      <c r="AG19" s="406"/>
      <c r="AH19" s="444"/>
      <c r="AI19" s="412"/>
      <c r="AJ19" s="412"/>
      <c r="AK19" s="412"/>
      <c r="AL19" s="412"/>
      <c r="AM19" s="9"/>
      <c r="AN19" s="170"/>
      <c r="AO19" s="170"/>
    </row>
    <row r="20" spans="1:41" s="14" customFormat="1" ht="24" customHeight="1" thickBot="1" thickTop="1">
      <c r="A20" s="59" t="s">
        <v>326</v>
      </c>
      <c r="B20" s="452" t="str">
        <f>IF(AW63="","",AW63)</f>
        <v>チーム種目</v>
      </c>
      <c r="C20" s="452"/>
      <c r="D20" s="453">
        <f>IF(AX63="","",AX63)</f>
        <v>0</v>
      </c>
      <c r="E20" s="453"/>
      <c r="F20" s="291"/>
      <c r="G20" s="519">
        <f>IF($B20="","",AA17+AC17)</f>
        <v>0</v>
      </c>
      <c r="H20" s="520"/>
      <c r="I20" s="402" t="str">
        <f>IF($B20="","","種目")</f>
        <v>種目</v>
      </c>
      <c r="J20" s="402"/>
      <c r="K20" s="19" t="s">
        <v>7</v>
      </c>
      <c r="L20" s="403">
        <f>IF($B20="","",D20*G20)</f>
        <v>0</v>
      </c>
      <c r="M20" s="404"/>
      <c r="N20" s="404"/>
      <c r="O20" s="405"/>
      <c r="R20" s="439" t="s">
        <v>942</v>
      </c>
      <c r="S20" s="440"/>
      <c r="T20" s="464">
        <f>SUM(T17:U19)+SUM(V17:W19)</f>
        <v>0</v>
      </c>
      <c r="U20" s="465"/>
      <c r="V20" s="465"/>
      <c r="W20" s="466"/>
      <c r="X20" s="21" t="s">
        <v>92</v>
      </c>
      <c r="Y20" s="173"/>
      <c r="Z20" s="173"/>
      <c r="AA20" s="175"/>
      <c r="AB20" s="175"/>
      <c r="AC20" s="175"/>
      <c r="AD20" s="175"/>
      <c r="AE20" s="22"/>
      <c r="AF20" s="22"/>
      <c r="AG20" s="406"/>
      <c r="AH20" s="444"/>
      <c r="AI20" s="412"/>
      <c r="AJ20" s="412"/>
      <c r="AK20" s="412"/>
      <c r="AL20" s="412"/>
      <c r="AM20" s="22"/>
      <c r="AN20" s="170"/>
      <c r="AO20" s="170"/>
    </row>
    <row r="21" spans="1:41" s="14" customFormat="1" ht="24" customHeight="1" thickTop="1">
      <c r="A21" s="59"/>
      <c r="B21" s="426"/>
      <c r="C21" s="426"/>
      <c r="D21" s="445"/>
      <c r="E21" s="445"/>
      <c r="F21" s="21"/>
      <c r="G21" s="463"/>
      <c r="H21" s="463"/>
      <c r="I21" s="451" t="s">
        <v>4</v>
      </c>
      <c r="J21" s="451"/>
      <c r="K21" s="451"/>
      <c r="L21" s="510">
        <f>SUM(L17:O20)</f>
        <v>0</v>
      </c>
      <c r="M21" s="511"/>
      <c r="N21" s="511"/>
      <c r="O21" s="512"/>
      <c r="R21" s="426"/>
      <c r="S21" s="426"/>
      <c r="T21" s="412"/>
      <c r="U21" s="412"/>
      <c r="V21" s="412"/>
      <c r="W21" s="412"/>
      <c r="Y21" s="173"/>
      <c r="Z21" s="173"/>
      <c r="AA21" s="175"/>
      <c r="AB21" s="175"/>
      <c r="AC21" s="175"/>
      <c r="AD21" s="175"/>
      <c r="AE21" s="167"/>
      <c r="AF21" s="167"/>
      <c r="AG21" s="527"/>
      <c r="AH21" s="527"/>
      <c r="AI21" s="15"/>
      <c r="AJ21" s="15"/>
      <c r="AK21" s="15"/>
      <c r="AL21" s="15"/>
      <c r="AN21" s="170"/>
      <c r="AO21" s="170"/>
    </row>
    <row r="22" spans="1:41" s="14" customFormat="1" ht="24" customHeight="1">
      <c r="A22" s="59"/>
      <c r="B22" s="426"/>
      <c r="C22" s="426"/>
      <c r="D22" s="445"/>
      <c r="E22" s="445"/>
      <c r="F22" s="21"/>
      <c r="G22" s="463"/>
      <c r="H22" s="463"/>
      <c r="I22" s="450"/>
      <c r="J22" s="450"/>
      <c r="K22" s="21"/>
      <c r="L22" s="518"/>
      <c r="M22" s="518"/>
      <c r="N22" s="518"/>
      <c r="O22" s="518"/>
      <c r="R22" s="426"/>
      <c r="S22" s="426"/>
      <c r="T22" s="412"/>
      <c r="U22" s="412"/>
      <c r="V22" s="412"/>
      <c r="W22" s="412"/>
      <c r="Y22" s="173"/>
      <c r="Z22" s="173"/>
      <c r="AA22" s="175"/>
      <c r="AB22" s="175"/>
      <c r="AC22" s="175"/>
      <c r="AD22" s="175"/>
      <c r="AE22" s="167"/>
      <c r="AF22" s="167"/>
      <c r="AG22" s="527"/>
      <c r="AH22" s="527"/>
      <c r="AI22" s="176"/>
      <c r="AJ22" s="176"/>
      <c r="AK22" s="176"/>
      <c r="AL22" s="176"/>
      <c r="AN22" s="170"/>
      <c r="AO22" s="170"/>
    </row>
    <row r="23" spans="1:43" s="14" customFormat="1" ht="27.75" customHeight="1" thickBot="1">
      <c r="A23" s="388" t="s">
        <v>852</v>
      </c>
      <c r="B23" s="389"/>
      <c r="C23" s="389"/>
      <c r="D23" s="389"/>
      <c r="E23" s="389"/>
      <c r="F23" s="389"/>
      <c r="G23" s="389"/>
      <c r="H23" s="389"/>
      <c r="I23" s="391"/>
      <c r="J23" s="392" t="s">
        <v>1117</v>
      </c>
      <c r="K23" s="391"/>
      <c r="L23" s="389"/>
      <c r="M23" s="389"/>
      <c r="N23" s="389"/>
      <c r="O23" s="393"/>
      <c r="P23" s="394"/>
      <c r="Q23" s="391"/>
      <c r="R23" s="394"/>
      <c r="S23" s="395"/>
      <c r="T23" s="391"/>
      <c r="U23" s="391"/>
      <c r="V23" s="391"/>
      <c r="W23" s="391"/>
      <c r="X23" s="391"/>
      <c r="Y23" s="391"/>
      <c r="Z23" s="391"/>
      <c r="AA23" s="391"/>
      <c r="AB23" s="391"/>
      <c r="AC23" s="391"/>
      <c r="AD23" s="391"/>
      <c r="AE23" s="391"/>
      <c r="AF23" s="391"/>
      <c r="AG23" s="391"/>
      <c r="AH23" s="391"/>
      <c r="AI23" s="394"/>
      <c r="AJ23" s="394"/>
      <c r="AK23" s="394"/>
      <c r="AL23" s="394"/>
      <c r="AM23" s="394"/>
      <c r="AN23" s="394"/>
      <c r="AO23" s="394"/>
      <c r="AP23" s="394"/>
      <c r="AQ23" s="394"/>
    </row>
    <row r="24" spans="1:43" s="14" customFormat="1" ht="27.75" customHeight="1" thickBot="1">
      <c r="A24" s="461" t="s">
        <v>943</v>
      </c>
      <c r="B24" s="461"/>
      <c r="C24" s="461"/>
      <c r="D24" s="462"/>
      <c r="E24" s="513">
        <f>IF(AW75="×義務なし",0,AW77)</f>
        <v>0</v>
      </c>
      <c r="F24" s="514"/>
      <c r="G24" s="390" t="s">
        <v>348</v>
      </c>
      <c r="H24" s="390" t="s">
        <v>349</v>
      </c>
      <c r="I24" s="396">
        <v>1</v>
      </c>
      <c r="J24" s="447"/>
      <c r="K24" s="448"/>
      <c r="L24" s="449"/>
      <c r="M24" s="447"/>
      <c r="N24" s="448"/>
      <c r="O24" s="455"/>
      <c r="P24" s="397">
        <v>2</v>
      </c>
      <c r="Q24" s="447"/>
      <c r="R24" s="448"/>
      <c r="S24" s="449"/>
      <c r="T24" s="447"/>
      <c r="U24" s="448"/>
      <c r="V24" s="455"/>
      <c r="W24" s="397">
        <v>3</v>
      </c>
      <c r="X24" s="447"/>
      <c r="Y24" s="448"/>
      <c r="Z24" s="449"/>
      <c r="AA24" s="447"/>
      <c r="AB24" s="448"/>
      <c r="AC24" s="455"/>
      <c r="AD24" s="397">
        <v>4</v>
      </c>
      <c r="AE24" s="447"/>
      <c r="AF24" s="448"/>
      <c r="AG24" s="449"/>
      <c r="AH24" s="447"/>
      <c r="AI24" s="448"/>
      <c r="AJ24" s="455"/>
      <c r="AK24" s="397">
        <v>5</v>
      </c>
      <c r="AL24" s="447"/>
      <c r="AM24" s="448"/>
      <c r="AN24" s="449"/>
      <c r="AO24" s="447"/>
      <c r="AP24" s="448"/>
      <c r="AQ24" s="454"/>
    </row>
    <row r="25" spans="1:43" s="14" customFormat="1" ht="27.75" customHeight="1">
      <c r="A25" s="516"/>
      <c r="B25" s="517"/>
      <c r="C25" s="517"/>
      <c r="D25" s="9"/>
      <c r="E25" s="9"/>
      <c r="F25" s="9"/>
      <c r="G25" s="9"/>
      <c r="H25" s="9"/>
      <c r="I25" s="9"/>
      <c r="J25" s="134" t="s">
        <v>567</v>
      </c>
      <c r="K25" s="9"/>
      <c r="L25" s="9"/>
      <c r="M25" s="134" t="s">
        <v>568</v>
      </c>
      <c r="N25" s="9"/>
      <c r="O25" s="9"/>
      <c r="P25" s="22"/>
      <c r="Q25" s="134" t="s">
        <v>567</v>
      </c>
      <c r="R25" s="9"/>
      <c r="S25" s="9"/>
      <c r="T25" s="134" t="s">
        <v>568</v>
      </c>
      <c r="U25" s="9"/>
      <c r="V25" s="9"/>
      <c r="W25" s="9"/>
      <c r="X25" s="134" t="s">
        <v>567</v>
      </c>
      <c r="Y25" s="9"/>
      <c r="Z25" s="9"/>
      <c r="AA25" s="134" t="s">
        <v>568</v>
      </c>
      <c r="AB25" s="9"/>
      <c r="AC25" s="9"/>
      <c r="AD25" s="9"/>
      <c r="AE25" s="134" t="s">
        <v>567</v>
      </c>
      <c r="AF25" s="9"/>
      <c r="AG25" s="9"/>
      <c r="AH25" s="134" t="s">
        <v>568</v>
      </c>
      <c r="AI25" s="9"/>
      <c r="AJ25" s="9"/>
      <c r="AK25" s="70"/>
      <c r="AL25" s="134" t="s">
        <v>567</v>
      </c>
      <c r="AM25" s="9"/>
      <c r="AN25" s="9"/>
      <c r="AO25" s="134" t="s">
        <v>568</v>
      </c>
      <c r="AP25" s="9"/>
      <c r="AQ25" s="9"/>
    </row>
    <row r="26" spans="1:43" s="14" customFormat="1" ht="27.75" customHeight="1">
      <c r="A26" s="22"/>
      <c r="B26" s="22"/>
      <c r="C26" s="22"/>
      <c r="D26" s="22"/>
      <c r="E26" s="293"/>
      <c r="F26" s="293"/>
      <c r="G26" s="294"/>
      <c r="H26" s="294"/>
      <c r="I26" s="294"/>
      <c r="J26" s="312"/>
      <c r="K26" s="312"/>
      <c r="L26" s="312"/>
      <c r="M26" s="312"/>
      <c r="N26" s="312"/>
      <c r="O26" s="312"/>
      <c r="P26" s="294"/>
      <c r="Q26" s="312"/>
      <c r="R26" s="312"/>
      <c r="S26" s="312"/>
      <c r="T26" s="312"/>
      <c r="U26" s="312"/>
      <c r="V26" s="312"/>
      <c r="W26" s="294"/>
      <c r="X26" s="312"/>
      <c r="Y26" s="312"/>
      <c r="Z26" s="312"/>
      <c r="AA26" s="312"/>
      <c r="AB26" s="312"/>
      <c r="AC26" s="312"/>
      <c r="AD26" s="294"/>
      <c r="AE26" s="312"/>
      <c r="AF26" s="312"/>
      <c r="AG26" s="312"/>
      <c r="AH26" s="312"/>
      <c r="AI26" s="312"/>
      <c r="AJ26" s="312"/>
      <c r="AK26" s="294"/>
      <c r="AL26" s="312"/>
      <c r="AM26" s="312"/>
      <c r="AN26" s="312"/>
      <c r="AO26" s="312"/>
      <c r="AP26" s="312"/>
      <c r="AQ26" s="312"/>
    </row>
    <row r="27" spans="1:43" s="14" customFormat="1" ht="27.75" customHeight="1">
      <c r="A27" s="295"/>
      <c r="B27" s="296"/>
      <c r="C27" s="296"/>
      <c r="D27" s="22"/>
      <c r="E27" s="22"/>
      <c r="F27" s="22"/>
      <c r="G27" s="22"/>
      <c r="H27" s="22"/>
      <c r="I27" s="22"/>
      <c r="J27" s="296"/>
      <c r="K27" s="22"/>
      <c r="L27" s="22"/>
      <c r="M27" s="296"/>
      <c r="N27" s="22"/>
      <c r="O27" s="22"/>
      <c r="P27" s="22"/>
      <c r="Q27" s="296"/>
      <c r="R27" s="22"/>
      <c r="S27" s="22"/>
      <c r="T27" s="296"/>
      <c r="U27" s="22"/>
      <c r="V27" s="22"/>
      <c r="W27" s="22"/>
      <c r="X27" s="296"/>
      <c r="Y27" s="22"/>
      <c r="Z27" s="22"/>
      <c r="AA27" s="296"/>
      <c r="AB27" s="22"/>
      <c r="AC27" s="22"/>
      <c r="AD27" s="22"/>
      <c r="AE27" s="296"/>
      <c r="AF27" s="22"/>
      <c r="AG27" s="22"/>
      <c r="AH27" s="296"/>
      <c r="AI27" s="22"/>
      <c r="AJ27" s="22"/>
      <c r="AK27" s="22"/>
      <c r="AL27" s="296"/>
      <c r="AM27" s="22"/>
      <c r="AN27" s="22"/>
      <c r="AO27" s="296"/>
      <c r="AP27" s="22"/>
      <c r="AQ27" s="22"/>
    </row>
    <row r="28" spans="1:39" s="14" customFormat="1" ht="27.75" customHeight="1" thickBot="1">
      <c r="A28" s="127"/>
      <c r="B28" s="16"/>
      <c r="C28" s="118"/>
      <c r="D28" s="118"/>
      <c r="E28" s="118"/>
      <c r="F28" s="26"/>
      <c r="G28" s="9"/>
      <c r="J28" s="9"/>
      <c r="K28" s="9"/>
      <c r="L28" s="9"/>
      <c r="M28" s="9"/>
      <c r="N28" s="9"/>
      <c r="O28" s="9"/>
      <c r="T28" s="63"/>
      <c r="U28" s="16"/>
      <c r="V28" s="9"/>
      <c r="W28" s="9"/>
      <c r="X28" s="9"/>
      <c r="Y28" s="9"/>
      <c r="Z28" s="9"/>
      <c r="AA28" s="26"/>
      <c r="AB28" s="9"/>
      <c r="AC28" s="9"/>
      <c r="AD28" s="9"/>
      <c r="AE28" s="9"/>
      <c r="AF28" s="9"/>
      <c r="AG28" s="9"/>
      <c r="AH28" s="9"/>
      <c r="AI28" s="9"/>
      <c r="AJ28" s="9"/>
      <c r="AK28" s="9"/>
      <c r="AL28" s="9"/>
      <c r="AM28" s="9"/>
    </row>
    <row r="29" spans="1:43" s="14" customFormat="1" ht="27.75" customHeight="1" thickBot="1">
      <c r="A29" s="515"/>
      <c r="B29" s="515"/>
      <c r="C29" s="515"/>
      <c r="D29" s="515"/>
      <c r="E29" s="443"/>
      <c r="F29" s="443"/>
      <c r="G29" s="443"/>
      <c r="H29" s="21"/>
      <c r="I29" s="9"/>
      <c r="J29" s="441"/>
      <c r="K29" s="441"/>
      <c r="L29" s="441"/>
      <c r="M29" s="442"/>
      <c r="N29" s="324"/>
      <c r="O29" s="325"/>
      <c r="P29" s="326"/>
      <c r="Q29" s="21"/>
      <c r="T29" s="521"/>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3"/>
    </row>
    <row r="30" spans="1:41" s="14" customFormat="1" ht="27.75" customHeight="1">
      <c r="A30" s="26"/>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row>
    <row r="31" spans="1:54" s="14" customFormat="1" ht="27.75" customHeight="1">
      <c r="A31" s="9"/>
      <c r="B31" s="9"/>
      <c r="C31" s="9"/>
      <c r="D31" s="9"/>
      <c r="E31" s="446"/>
      <c r="F31" s="446"/>
      <c r="G31" s="21"/>
      <c r="H31" s="9"/>
      <c r="I31" s="9"/>
      <c r="J31" s="9"/>
      <c r="K31" s="15"/>
      <c r="L31" s="15"/>
      <c r="M31" s="15"/>
      <c r="N31" s="9"/>
      <c r="O31" s="15"/>
      <c r="P31" s="22"/>
      <c r="Q31" s="20"/>
      <c r="R31" s="20"/>
      <c r="S31" s="15"/>
      <c r="T31" s="15"/>
      <c r="U31" s="15"/>
      <c r="V31" s="15"/>
      <c r="W31" s="15"/>
      <c r="X31" s="15"/>
      <c r="Y31" s="15"/>
      <c r="Z31" s="15"/>
      <c r="AA31" s="15"/>
      <c r="AB31" s="15"/>
      <c r="AC31" s="15"/>
      <c r="AD31" s="15"/>
      <c r="AE31" s="15"/>
      <c r="AF31" s="15"/>
      <c r="AG31" s="15"/>
      <c r="AH31" s="15"/>
      <c r="AI31" s="15"/>
      <c r="AJ31" s="15"/>
      <c r="AU31" s="78" t="s">
        <v>83</v>
      </c>
      <c r="AV31" s="7"/>
      <c r="AW31" s="7"/>
      <c r="AX31" s="7"/>
      <c r="AY31" s="7"/>
      <c r="AZ31" s="4"/>
      <c r="BA31" s="4"/>
      <c r="BB31" s="4"/>
    </row>
    <row r="32" spans="1:54" s="14" customFormat="1" ht="27.75" customHeight="1">
      <c r="A32" s="9"/>
      <c r="B32" s="9"/>
      <c r="C32" s="9"/>
      <c r="D32" s="9"/>
      <c r="E32" s="9"/>
      <c r="F32" s="9"/>
      <c r="G32" s="9"/>
      <c r="H32" s="9"/>
      <c r="I32" s="9"/>
      <c r="J32" s="9"/>
      <c r="K32" s="15"/>
      <c r="L32" s="15"/>
      <c r="M32" s="15"/>
      <c r="N32" s="9"/>
      <c r="O32" s="15"/>
      <c r="P32" s="22"/>
      <c r="Q32" s="20"/>
      <c r="R32" s="20"/>
      <c r="S32" s="15"/>
      <c r="T32" s="15"/>
      <c r="U32" s="15"/>
      <c r="V32" s="15"/>
      <c r="W32" s="15"/>
      <c r="X32" s="15"/>
      <c r="Y32" s="15"/>
      <c r="Z32" s="15"/>
      <c r="AA32" s="15"/>
      <c r="AB32" s="15"/>
      <c r="AC32" s="15"/>
      <c r="AD32" s="15"/>
      <c r="AE32" s="15"/>
      <c r="AF32" s="15"/>
      <c r="AG32" s="15"/>
      <c r="AH32" s="15"/>
      <c r="AI32" s="15"/>
      <c r="AJ32" s="15"/>
      <c r="AU32" s="7" t="s">
        <v>56</v>
      </c>
      <c r="AV32" s="7" t="s">
        <v>80</v>
      </c>
      <c r="AW32" s="7"/>
      <c r="AX32" s="76" t="s">
        <v>94</v>
      </c>
      <c r="AY32" s="7"/>
      <c r="AZ32" s="4"/>
      <c r="BA32" s="4"/>
      <c r="BB32" s="4"/>
    </row>
    <row r="33" spans="48:51" ht="27.75" customHeight="1">
      <c r="AV33" s="222" t="s">
        <v>1118</v>
      </c>
      <c r="AW33" s="223"/>
      <c r="AX33" s="223"/>
      <c r="AY33" s="224"/>
    </row>
    <row r="34" ht="27.75" customHeight="1"/>
    <row r="35" spans="47:51" ht="27.75" customHeight="1">
      <c r="AU35" s="70" t="s">
        <v>73</v>
      </c>
      <c r="AV35" s="70" t="s">
        <v>305</v>
      </c>
      <c r="AW35" s="70"/>
      <c r="AX35" s="77" t="s">
        <v>569</v>
      </c>
      <c r="AY35" s="70"/>
    </row>
    <row r="36" spans="47:51" ht="27.75" customHeight="1">
      <c r="AU36" s="70"/>
      <c r="AV36" s="70"/>
      <c r="AW36" s="70"/>
      <c r="AX36" s="77"/>
      <c r="AY36" s="70"/>
    </row>
    <row r="37" spans="47:56" ht="27.75" customHeight="1">
      <c r="AU37" s="70"/>
      <c r="AV37" s="225" t="s">
        <v>932</v>
      </c>
      <c r="AW37" s="225" t="s">
        <v>933</v>
      </c>
      <c r="AX37" s="16" t="s">
        <v>934</v>
      </c>
      <c r="AY37" s="16" t="s">
        <v>935</v>
      </c>
      <c r="AZ37" s="225" t="s">
        <v>936</v>
      </c>
      <c r="BA37" s="225" t="s">
        <v>937</v>
      </c>
      <c r="BB37" s="4" t="s">
        <v>938</v>
      </c>
      <c r="BC37" s="4" t="s">
        <v>939</v>
      </c>
      <c r="BD37" s="4" t="s">
        <v>940</v>
      </c>
    </row>
    <row r="38" spans="47:53" ht="27.75" customHeight="1">
      <c r="AU38" s="70"/>
      <c r="AV38" s="225"/>
      <c r="AW38" s="225"/>
      <c r="AX38" s="16"/>
      <c r="AY38" s="16"/>
      <c r="AZ38" s="16"/>
      <c r="BA38" s="16"/>
    </row>
    <row r="39" spans="47:53" ht="27.75" customHeight="1">
      <c r="AU39" s="70"/>
      <c r="AV39" s="225"/>
      <c r="AW39" s="225"/>
      <c r="AX39" s="16"/>
      <c r="AY39" s="16"/>
      <c r="AZ39" s="16"/>
      <c r="BA39" s="16"/>
    </row>
    <row r="40" spans="47:53" ht="27.75" customHeight="1">
      <c r="AU40" s="70"/>
      <c r="AV40" s="225"/>
      <c r="AW40" s="225"/>
      <c r="AX40" s="16"/>
      <c r="AY40" s="16"/>
      <c r="AZ40" s="16"/>
      <c r="BA40" s="16"/>
    </row>
    <row r="41" spans="47:53" ht="27.75" customHeight="1">
      <c r="AU41" s="70"/>
      <c r="AV41" s="225"/>
      <c r="AW41" s="225"/>
      <c r="AX41" s="16"/>
      <c r="AY41" s="16"/>
      <c r="AZ41" s="16"/>
      <c r="BA41" s="16"/>
    </row>
    <row r="42" spans="47:53" ht="27.75" customHeight="1">
      <c r="AU42" s="70"/>
      <c r="AV42" s="225"/>
      <c r="AW42" s="225"/>
      <c r="AX42" s="16"/>
      <c r="AY42" s="16"/>
      <c r="AZ42" s="16"/>
      <c r="BA42" s="16"/>
    </row>
    <row r="43" spans="47:53" ht="27.75" customHeight="1">
      <c r="AU43" s="14"/>
      <c r="AV43" s="14"/>
      <c r="AW43" s="14"/>
      <c r="AX43" s="14"/>
      <c r="AY43" s="14"/>
      <c r="AZ43" s="14"/>
      <c r="BA43" s="14"/>
    </row>
    <row r="44" spans="47:48" ht="27.75" customHeight="1">
      <c r="AU44" s="7" t="s">
        <v>321</v>
      </c>
      <c r="AV44" s="7" t="s">
        <v>69</v>
      </c>
    </row>
    <row r="45" spans="48:50" ht="27.75" customHeight="1">
      <c r="AV45" s="226">
        <v>45003</v>
      </c>
      <c r="AX45" s="76" t="s">
        <v>354</v>
      </c>
    </row>
    <row r="46" spans="47:54" ht="27.75" customHeight="1">
      <c r="AU46" s="138" t="s">
        <v>43</v>
      </c>
      <c r="AV46" s="71"/>
      <c r="AW46" s="227"/>
      <c r="AX46" s="76" t="s">
        <v>79</v>
      </c>
      <c r="BB46" s="14"/>
    </row>
    <row r="47" spans="47:50" ht="27.75" customHeight="1">
      <c r="AU47" s="138" t="s">
        <v>77</v>
      </c>
      <c r="AV47" s="71">
        <f>IF(AV38="","",AV38)</f>
      </c>
      <c r="AW47" s="227"/>
      <c r="AX47" s="76" t="s">
        <v>74</v>
      </c>
    </row>
    <row r="48" spans="47:51" ht="27.75" customHeight="1">
      <c r="AU48" s="138" t="s">
        <v>75</v>
      </c>
      <c r="AV48" s="72">
        <f>IF(AV39="","",AV39)</f>
      </c>
      <c r="AW48" s="227"/>
      <c r="AX48" s="70"/>
      <c r="AY48" s="70"/>
    </row>
    <row r="49" spans="47:51" ht="27.75" customHeight="1">
      <c r="AU49" s="138" t="s">
        <v>326</v>
      </c>
      <c r="AV49" s="72">
        <f>IF(AV40="","",AV40)</f>
      </c>
      <c r="AW49" s="227"/>
      <c r="AX49" s="70"/>
      <c r="AY49" s="70"/>
    </row>
    <row r="50" spans="47:51" ht="27.75" customHeight="1">
      <c r="AU50" s="138" t="s">
        <v>327</v>
      </c>
      <c r="AV50" s="72">
        <f>IF(AV41="","",AV41)</f>
      </c>
      <c r="AW50" s="227"/>
      <c r="AX50" s="70"/>
      <c r="AY50" s="70"/>
    </row>
    <row r="51" spans="47:51" ht="27.75" customHeight="1">
      <c r="AU51" s="138" t="s">
        <v>328</v>
      </c>
      <c r="AV51" s="72">
        <f>IF(AV42="","",AV42)</f>
      </c>
      <c r="AW51" s="227"/>
      <c r="AX51" s="70"/>
      <c r="AY51" s="70"/>
    </row>
    <row r="52" spans="47:51" ht="27.75" customHeight="1">
      <c r="AU52" s="70"/>
      <c r="AV52" s="70"/>
      <c r="AW52" s="86"/>
      <c r="AX52" s="70"/>
      <c r="AY52" s="70"/>
    </row>
    <row r="53" spans="47:53" ht="27.75" customHeight="1">
      <c r="AU53" s="70" t="s">
        <v>58</v>
      </c>
      <c r="AV53" s="70" t="s">
        <v>322</v>
      </c>
      <c r="AW53" s="70"/>
      <c r="AX53" s="76" t="s">
        <v>306</v>
      </c>
      <c r="AY53" s="70"/>
      <c r="AZ53" s="70"/>
      <c r="BA53" s="14"/>
    </row>
    <row r="54" spans="47:53" ht="27.75" customHeight="1">
      <c r="AU54" s="70"/>
      <c r="AV54" s="222" t="s">
        <v>988</v>
      </c>
      <c r="AW54" s="228"/>
      <c r="AX54" s="228"/>
      <c r="AY54" s="229"/>
      <c r="AZ54" s="70"/>
      <c r="BA54" s="14"/>
    </row>
    <row r="55" spans="47:53" ht="27.75" customHeight="1">
      <c r="AU55" s="73" t="s">
        <v>929</v>
      </c>
      <c r="AV55" s="268" t="s">
        <v>989</v>
      </c>
      <c r="AW55" s="269"/>
      <c r="AX55" s="269"/>
      <c r="AY55" s="270"/>
      <c r="AZ55" s="14"/>
      <c r="BA55" s="14"/>
    </row>
    <row r="56" spans="47:51" ht="27.75" customHeight="1">
      <c r="AU56" s="70" t="s">
        <v>70</v>
      </c>
      <c r="AV56" s="70" t="s">
        <v>323</v>
      </c>
      <c r="AW56" s="70"/>
      <c r="AX56" s="70"/>
      <c r="AY56" s="70"/>
    </row>
    <row r="57" spans="47:53" ht="27.75" customHeight="1">
      <c r="AU57" s="70"/>
      <c r="AV57" s="73" t="s">
        <v>71</v>
      </c>
      <c r="AW57" s="230"/>
      <c r="AX57" s="231"/>
      <c r="AY57" s="232"/>
      <c r="AZ57" s="14"/>
      <c r="BA57" s="14"/>
    </row>
    <row r="58" spans="48:54" ht="27.75" customHeight="1">
      <c r="AV58" s="74" t="s">
        <v>72</v>
      </c>
      <c r="AW58" s="233"/>
      <c r="AX58" s="231"/>
      <c r="AY58" s="232"/>
      <c r="AZ58" s="14"/>
      <c r="BA58" s="14"/>
      <c r="BB58" s="14"/>
    </row>
    <row r="59" spans="47:54" ht="27.75" customHeight="1">
      <c r="AU59" s="14"/>
      <c r="AV59" s="14"/>
      <c r="AW59" s="14"/>
      <c r="AX59" s="14"/>
      <c r="AY59" s="14"/>
      <c r="AZ59" s="14"/>
      <c r="BA59" s="14"/>
      <c r="BB59" s="14"/>
    </row>
    <row r="60" spans="47:54" ht="27.75" customHeight="1">
      <c r="AU60" s="70" t="s">
        <v>76</v>
      </c>
      <c r="AV60" s="70" t="s">
        <v>382</v>
      </c>
      <c r="AW60" s="70"/>
      <c r="AX60" s="70"/>
      <c r="AY60" s="70"/>
      <c r="AZ60" s="14"/>
      <c r="BA60" s="14"/>
      <c r="BB60" s="14"/>
    </row>
    <row r="61" spans="47:54" ht="27.75" customHeight="1">
      <c r="AU61" s="70"/>
      <c r="AV61" s="75" t="s">
        <v>43</v>
      </c>
      <c r="AW61" s="234" t="s">
        <v>991</v>
      </c>
      <c r="AX61" s="235">
        <v>5500</v>
      </c>
      <c r="AY61" s="70"/>
      <c r="AZ61" s="14"/>
      <c r="BA61" s="14"/>
      <c r="BB61" s="14"/>
    </row>
    <row r="62" spans="47:54" ht="27.75" customHeight="1">
      <c r="AU62" s="70"/>
      <c r="AV62" s="75" t="s">
        <v>77</v>
      </c>
      <c r="AW62" s="234" t="s">
        <v>994</v>
      </c>
      <c r="AX62" s="235">
        <v>0</v>
      </c>
      <c r="AY62" s="70"/>
      <c r="AZ62" s="14"/>
      <c r="BA62" s="14"/>
      <c r="BB62" s="14"/>
    </row>
    <row r="63" spans="47:54" ht="27.75" customHeight="1">
      <c r="AU63" s="70"/>
      <c r="AV63" s="75" t="s">
        <v>75</v>
      </c>
      <c r="AW63" s="234" t="s">
        <v>817</v>
      </c>
      <c r="AX63" s="235">
        <v>0</v>
      </c>
      <c r="AY63" s="70"/>
      <c r="AZ63" s="14"/>
      <c r="BA63" s="14"/>
      <c r="BB63" s="14"/>
    </row>
    <row r="64" spans="47:54" ht="27.75" customHeight="1">
      <c r="AU64" s="70"/>
      <c r="AV64" s="75" t="s">
        <v>326</v>
      </c>
      <c r="AW64" s="234" t="s">
        <v>992</v>
      </c>
      <c r="AX64" s="327">
        <v>4000</v>
      </c>
      <c r="AY64" s="76" t="s">
        <v>302</v>
      </c>
      <c r="AZ64" s="14"/>
      <c r="BA64" s="14"/>
      <c r="BB64" s="14"/>
    </row>
    <row r="65" spans="47:54" ht="27.75" customHeight="1">
      <c r="AU65" s="70"/>
      <c r="AV65" s="75" t="s">
        <v>327</v>
      </c>
      <c r="AW65" s="234" t="s">
        <v>993</v>
      </c>
      <c r="AX65" s="327">
        <v>4000</v>
      </c>
      <c r="AY65" s="70"/>
      <c r="AZ65" s="14"/>
      <c r="BA65" s="14"/>
      <c r="BB65" s="14"/>
    </row>
    <row r="66" spans="47:54" ht="27.75" customHeight="1">
      <c r="AU66" s="70"/>
      <c r="AV66" s="75" t="s">
        <v>328</v>
      </c>
      <c r="AW66" s="234"/>
      <c r="AX66" s="235"/>
      <c r="AY66" s="70"/>
      <c r="AZ66" s="14"/>
      <c r="BA66" s="14"/>
      <c r="BB66" s="14"/>
    </row>
    <row r="67" spans="47:54" ht="27.75" customHeight="1">
      <c r="AU67" s="70"/>
      <c r="AV67" s="75" t="s">
        <v>329</v>
      </c>
      <c r="AW67" s="234"/>
      <c r="AX67" s="235"/>
      <c r="AY67" s="70"/>
      <c r="AZ67" s="14"/>
      <c r="BA67" s="14"/>
      <c r="BB67" s="14"/>
    </row>
    <row r="68" spans="47:54" ht="27.75" customHeight="1">
      <c r="AU68" s="14"/>
      <c r="AV68" s="75" t="s">
        <v>825</v>
      </c>
      <c r="AW68" s="234"/>
      <c r="AX68" s="235"/>
      <c r="AY68" s="76" t="s">
        <v>301</v>
      </c>
      <c r="AZ68" s="14"/>
      <c r="BA68" s="14"/>
      <c r="BB68" s="14"/>
    </row>
    <row r="69" spans="47:54" ht="27.75" customHeight="1">
      <c r="AU69" s="14"/>
      <c r="AV69" s="14"/>
      <c r="AW69" s="14"/>
      <c r="AX69" s="14"/>
      <c r="AY69" s="14"/>
      <c r="AZ69" s="14"/>
      <c r="BA69" s="14"/>
      <c r="BB69" s="14"/>
    </row>
    <row r="70" spans="47:54" ht="27.75" customHeight="1">
      <c r="AU70" s="70" t="s">
        <v>78</v>
      </c>
      <c r="AV70" s="70" t="s">
        <v>91</v>
      </c>
      <c r="AW70" s="70"/>
      <c r="AX70" s="76"/>
      <c r="AY70" s="76" t="s">
        <v>462</v>
      </c>
      <c r="AZ70" s="14"/>
      <c r="BA70" s="14"/>
      <c r="BB70" s="14"/>
    </row>
    <row r="71" spans="47:54" ht="27.75" customHeight="1">
      <c r="AU71" s="14"/>
      <c r="AV71" s="73" t="s">
        <v>274</v>
      </c>
      <c r="AW71" s="236" t="s">
        <v>941</v>
      </c>
      <c r="AX71" s="237"/>
      <c r="AY71" s="76" t="s">
        <v>90</v>
      </c>
      <c r="AZ71" s="14"/>
      <c r="BA71" s="14"/>
      <c r="BB71" s="14"/>
    </row>
    <row r="72" spans="47:54" ht="27.75" customHeight="1">
      <c r="AU72" s="70"/>
      <c r="AV72" s="234"/>
      <c r="AW72" s="234"/>
      <c r="AX72" s="234"/>
      <c r="AY72" s="234"/>
      <c r="AZ72" s="234"/>
      <c r="BA72" s="234"/>
      <c r="BB72" s="14"/>
    </row>
    <row r="73" spans="47:54" ht="27.75" customHeight="1">
      <c r="AU73" s="70"/>
      <c r="AV73" s="70"/>
      <c r="AW73" s="70"/>
      <c r="AX73" s="70"/>
      <c r="AY73" s="70"/>
      <c r="AZ73" s="14"/>
      <c r="BA73" s="14"/>
      <c r="BB73" s="14"/>
    </row>
    <row r="74" spans="47:48" ht="27.75" customHeight="1">
      <c r="AU74" s="7" t="s">
        <v>93</v>
      </c>
      <c r="AV74" s="7" t="s">
        <v>826</v>
      </c>
    </row>
    <row r="75" spans="48:56" ht="27.75" customHeight="1">
      <c r="AV75" s="74" t="s">
        <v>984</v>
      </c>
      <c r="AW75" s="238" t="s">
        <v>990</v>
      </c>
      <c r="AX75" s="7" t="s">
        <v>449</v>
      </c>
      <c r="AZ75" s="284"/>
      <c r="BA75" s="285"/>
      <c r="BB75" s="286"/>
      <c r="BC75" s="5"/>
      <c r="BD75" s="284"/>
    </row>
    <row r="76" spans="49:56" ht="27.75" customHeight="1">
      <c r="AW76" s="7" t="s">
        <v>95</v>
      </c>
      <c r="AZ76" s="284"/>
      <c r="BA76" s="5"/>
      <c r="BB76" s="5"/>
      <c r="BC76" s="5"/>
      <c r="BD76" s="284"/>
    </row>
    <row r="77" spans="49:56" ht="27.75" customHeight="1">
      <c r="AW77" s="238">
        <f>IF(T20&gt;=41,"4",(IF(T20&gt;=21,"3",IF(T20&gt;=11,2,IF(T20&gt;=1,1,)))))</f>
        <v>0</v>
      </c>
      <c r="AX77" s="7" t="s">
        <v>303</v>
      </c>
      <c r="AY77" s="297"/>
      <c r="AZ77" s="287"/>
      <c r="BA77" s="5"/>
      <c r="BB77" s="286"/>
      <c r="BC77" s="5"/>
      <c r="BD77" s="284"/>
    </row>
    <row r="78" spans="49:56" ht="27.75" customHeight="1">
      <c r="AW78" s="7" t="s">
        <v>307</v>
      </c>
      <c r="AY78" s="298"/>
      <c r="AZ78" s="288"/>
      <c r="BA78" s="5"/>
      <c r="BB78" s="5"/>
      <c r="BC78" s="5"/>
      <c r="BD78" s="284"/>
    </row>
    <row r="79" spans="49:56" ht="27.75" customHeight="1">
      <c r="AW79" s="123"/>
      <c r="AX79" s="84"/>
      <c r="AY79" s="124"/>
      <c r="AZ79" s="284"/>
      <c r="BA79" s="5"/>
      <c r="BB79" s="289"/>
      <c r="BC79" s="290"/>
      <c r="BD79" s="284"/>
    </row>
    <row r="80" spans="49:56" ht="27.75" customHeight="1">
      <c r="AW80" s="123" t="s">
        <v>987</v>
      </c>
      <c r="AX80" s="84" t="s">
        <v>96</v>
      </c>
      <c r="AY80" s="124"/>
      <c r="AZ80" s="284"/>
      <c r="BA80" s="5"/>
      <c r="BB80" s="289"/>
      <c r="BC80" s="290"/>
      <c r="BD80" s="284"/>
    </row>
    <row r="81" spans="49:56" ht="27.75" customHeight="1">
      <c r="AW81" s="123" t="s">
        <v>819</v>
      </c>
      <c r="AX81" s="84" t="s">
        <v>97</v>
      </c>
      <c r="AZ81" s="284"/>
      <c r="BA81" s="5"/>
      <c r="BB81" s="289"/>
      <c r="BC81" s="290"/>
      <c r="BD81" s="284"/>
    </row>
    <row r="82" spans="49:56" ht="27.75" customHeight="1">
      <c r="AW82" s="123" t="s">
        <v>821</v>
      </c>
      <c r="AX82" s="84" t="s">
        <v>820</v>
      </c>
      <c r="AZ82" s="284"/>
      <c r="BA82" s="5"/>
      <c r="BB82" s="289"/>
      <c r="BC82" s="290"/>
      <c r="BD82" s="284"/>
    </row>
    <row r="83" spans="49:56" ht="27.75" customHeight="1">
      <c r="AW83" s="123" t="s">
        <v>822</v>
      </c>
      <c r="AX83" s="84" t="s">
        <v>823</v>
      </c>
      <c r="AZ83" s="284"/>
      <c r="BA83" s="5"/>
      <c r="BB83" s="289"/>
      <c r="BC83" s="290"/>
      <c r="BD83" s="284"/>
    </row>
    <row r="84" ht="27.75" customHeight="1"/>
    <row r="85" spans="47:53" ht="27.75" customHeight="1">
      <c r="AU85" s="70" t="s">
        <v>350</v>
      </c>
      <c r="AV85" s="70" t="s">
        <v>291</v>
      </c>
      <c r="AW85" s="70"/>
      <c r="AY85" s="4"/>
      <c r="AZ85" s="14"/>
      <c r="BA85" s="14"/>
    </row>
    <row r="86" spans="48:51" ht="27.75" customHeight="1">
      <c r="AV86" s="74" t="s">
        <v>450</v>
      </c>
      <c r="AW86" s="239"/>
      <c r="AX86" s="240"/>
      <c r="AY86" s="76" t="s">
        <v>361</v>
      </c>
    </row>
    <row r="87" spans="48:51" ht="27.75" customHeight="1">
      <c r="AV87" s="74" t="s">
        <v>451</v>
      </c>
      <c r="AW87" s="241"/>
      <c r="AY87" s="76" t="s">
        <v>275</v>
      </c>
    </row>
    <row r="88" ht="27.75" customHeight="1"/>
    <row r="89" spans="48:51" ht="27.75" customHeight="1">
      <c r="AV89" s="74" t="s">
        <v>452</v>
      </c>
      <c r="AW89" s="239"/>
      <c r="AX89" s="240"/>
      <c r="AY89" s="76" t="s">
        <v>454</v>
      </c>
    </row>
    <row r="90" spans="48:51" ht="27.75" customHeight="1">
      <c r="AV90" s="74" t="s">
        <v>453</v>
      </c>
      <c r="AW90" s="241"/>
      <c r="AY90" s="76" t="s">
        <v>275</v>
      </c>
    </row>
    <row r="91" ht="27.75" customHeight="1"/>
    <row r="92" ht="21" customHeight="1">
      <c r="AV92" s="3" t="s">
        <v>666</v>
      </c>
    </row>
    <row r="93" ht="21" customHeight="1">
      <c r="AV93" s="3" t="s">
        <v>667</v>
      </c>
    </row>
    <row r="94" ht="21" customHeight="1">
      <c r="AV94" s="3" t="s">
        <v>870</v>
      </c>
    </row>
    <row r="95" ht="21" customHeight="1">
      <c r="AV95" s="3" t="s">
        <v>668</v>
      </c>
    </row>
    <row r="96" ht="21" customHeight="1">
      <c r="AV96" s="3" t="s">
        <v>871</v>
      </c>
    </row>
    <row r="97" ht="21" customHeight="1">
      <c r="AV97" s="3" t="s">
        <v>872</v>
      </c>
    </row>
    <row r="98" ht="21" customHeight="1">
      <c r="AV98" s="3" t="s">
        <v>923</v>
      </c>
    </row>
    <row r="99" ht="21" customHeight="1">
      <c r="AV99" s="3" t="s">
        <v>669</v>
      </c>
    </row>
    <row r="100" ht="21" customHeight="1">
      <c r="AV100" s="3" t="s">
        <v>670</v>
      </c>
    </row>
    <row r="101" ht="21" customHeight="1">
      <c r="AV101" s="3" t="s">
        <v>671</v>
      </c>
    </row>
    <row r="102" ht="21" customHeight="1">
      <c r="AV102" s="3" t="s">
        <v>921</v>
      </c>
    </row>
    <row r="103" ht="21" customHeight="1">
      <c r="AV103" s="3" t="s">
        <v>672</v>
      </c>
    </row>
    <row r="104" ht="21" customHeight="1">
      <c r="AV104" s="3" t="s">
        <v>673</v>
      </c>
    </row>
    <row r="105" ht="21" customHeight="1">
      <c r="AV105" s="3" t="s">
        <v>674</v>
      </c>
    </row>
    <row r="106" ht="21" customHeight="1">
      <c r="AV106" s="3" t="s">
        <v>873</v>
      </c>
    </row>
    <row r="107" ht="21" customHeight="1">
      <c r="AV107" s="3" t="s">
        <v>675</v>
      </c>
    </row>
    <row r="108" ht="21" customHeight="1">
      <c r="AV108" s="3" t="s">
        <v>676</v>
      </c>
    </row>
    <row r="109" ht="21" customHeight="1">
      <c r="AV109" s="3" t="s">
        <v>677</v>
      </c>
    </row>
    <row r="110" ht="21" customHeight="1">
      <c r="AV110" s="3" t="s">
        <v>678</v>
      </c>
    </row>
    <row r="111" ht="21" customHeight="1">
      <c r="AV111" s="3" t="s">
        <v>679</v>
      </c>
    </row>
    <row r="112" ht="21" customHeight="1">
      <c r="AV112" s="3" t="s">
        <v>874</v>
      </c>
    </row>
    <row r="113" ht="21" customHeight="1">
      <c r="AV113" s="3" t="s">
        <v>680</v>
      </c>
    </row>
    <row r="114" ht="21" customHeight="1">
      <c r="AV114" s="3" t="s">
        <v>681</v>
      </c>
    </row>
    <row r="115" ht="21" customHeight="1">
      <c r="AV115" s="3" t="s">
        <v>682</v>
      </c>
    </row>
    <row r="116" ht="21" customHeight="1">
      <c r="AV116" s="3" t="s">
        <v>683</v>
      </c>
    </row>
    <row r="117" ht="21" customHeight="1">
      <c r="AV117" s="3" t="s">
        <v>684</v>
      </c>
    </row>
    <row r="118" ht="21" customHeight="1">
      <c r="AV118" s="3" t="s">
        <v>685</v>
      </c>
    </row>
    <row r="119" ht="21" customHeight="1">
      <c r="AV119" s="3" t="s">
        <v>686</v>
      </c>
    </row>
    <row r="120" ht="21" customHeight="1">
      <c r="AV120" s="3" t="s">
        <v>875</v>
      </c>
    </row>
    <row r="121" ht="21" customHeight="1">
      <c r="AV121" s="3" t="s">
        <v>687</v>
      </c>
    </row>
    <row r="122" ht="21" customHeight="1">
      <c r="AV122" s="3" t="s">
        <v>688</v>
      </c>
    </row>
    <row r="123" ht="21" customHeight="1">
      <c r="AV123" s="3" t="s">
        <v>876</v>
      </c>
    </row>
    <row r="124" ht="21" customHeight="1">
      <c r="AV124" s="3" t="s">
        <v>689</v>
      </c>
    </row>
    <row r="125" ht="21" customHeight="1">
      <c r="AV125" s="3" t="s">
        <v>690</v>
      </c>
    </row>
    <row r="126" ht="21" customHeight="1">
      <c r="AV126" s="3" t="s">
        <v>691</v>
      </c>
    </row>
    <row r="127" ht="21" customHeight="1">
      <c r="AV127" s="3" t="s">
        <v>877</v>
      </c>
    </row>
    <row r="128" ht="21" customHeight="1">
      <c r="AV128" s="3" t="s">
        <v>692</v>
      </c>
    </row>
    <row r="129" ht="21" customHeight="1">
      <c r="AV129" s="3" t="s">
        <v>693</v>
      </c>
    </row>
    <row r="130" ht="21" customHeight="1">
      <c r="AV130" s="3" t="s">
        <v>878</v>
      </c>
    </row>
    <row r="131" ht="21" customHeight="1">
      <c r="AV131" s="3" t="s">
        <v>694</v>
      </c>
    </row>
    <row r="132" ht="21" customHeight="1">
      <c r="AV132" s="3" t="s">
        <v>879</v>
      </c>
    </row>
    <row r="133" ht="21" customHeight="1">
      <c r="AV133" s="3" t="s">
        <v>695</v>
      </c>
    </row>
    <row r="134" ht="21" customHeight="1">
      <c r="AV134" s="3" t="s">
        <v>880</v>
      </c>
    </row>
    <row r="135" ht="21" customHeight="1">
      <c r="AV135" s="3" t="s">
        <v>696</v>
      </c>
    </row>
    <row r="136" ht="21" customHeight="1">
      <c r="AV136" s="3" t="s">
        <v>697</v>
      </c>
    </row>
    <row r="137" ht="21" customHeight="1">
      <c r="AV137" s="3" t="s">
        <v>881</v>
      </c>
    </row>
    <row r="138" ht="21" customHeight="1">
      <c r="AV138" s="3" t="s">
        <v>698</v>
      </c>
    </row>
    <row r="139" ht="21" customHeight="1">
      <c r="AV139" s="3" t="s">
        <v>699</v>
      </c>
    </row>
    <row r="140" ht="21" customHeight="1">
      <c r="AV140" s="3" t="s">
        <v>882</v>
      </c>
    </row>
    <row r="141" ht="21" customHeight="1">
      <c r="AV141" s="3" t="s">
        <v>883</v>
      </c>
    </row>
    <row r="142" ht="21" customHeight="1">
      <c r="AV142" s="3" t="s">
        <v>700</v>
      </c>
    </row>
    <row r="143" ht="21" customHeight="1">
      <c r="AV143" s="3" t="s">
        <v>701</v>
      </c>
    </row>
    <row r="144" ht="21" customHeight="1">
      <c r="AV144" s="3" t="s">
        <v>884</v>
      </c>
    </row>
    <row r="145" ht="21" customHeight="1">
      <c r="AV145" s="3" t="s">
        <v>702</v>
      </c>
    </row>
    <row r="146" ht="21" customHeight="1">
      <c r="AV146" s="3" t="s">
        <v>703</v>
      </c>
    </row>
    <row r="147" ht="21" customHeight="1">
      <c r="AV147" s="3" t="s">
        <v>704</v>
      </c>
    </row>
    <row r="148" ht="21" customHeight="1">
      <c r="AV148" s="3" t="s">
        <v>705</v>
      </c>
    </row>
    <row r="149" ht="21" customHeight="1">
      <c r="AV149" s="3" t="s">
        <v>885</v>
      </c>
    </row>
    <row r="150" ht="21" customHeight="1">
      <c r="AV150" s="3" t="s">
        <v>706</v>
      </c>
    </row>
    <row r="151" ht="21" customHeight="1">
      <c r="AV151" s="3" t="s">
        <v>707</v>
      </c>
    </row>
    <row r="152" ht="21" customHeight="1">
      <c r="AV152" s="3" t="s">
        <v>708</v>
      </c>
    </row>
    <row r="153" ht="21" customHeight="1">
      <c r="AV153" s="3" t="s">
        <v>709</v>
      </c>
    </row>
    <row r="154" ht="21" customHeight="1">
      <c r="AV154" s="3" t="s">
        <v>710</v>
      </c>
    </row>
    <row r="155" ht="21" customHeight="1">
      <c r="AV155" s="3" t="s">
        <v>711</v>
      </c>
    </row>
    <row r="156" ht="21" customHeight="1">
      <c r="AV156" s="3" t="s">
        <v>712</v>
      </c>
    </row>
    <row r="157" ht="21" customHeight="1">
      <c r="AV157" s="3" t="s">
        <v>713</v>
      </c>
    </row>
    <row r="158" ht="21" customHeight="1">
      <c r="AV158" s="3" t="s">
        <v>714</v>
      </c>
    </row>
    <row r="159" ht="21" customHeight="1">
      <c r="AV159" s="3" t="s">
        <v>715</v>
      </c>
    </row>
    <row r="160" ht="21" customHeight="1">
      <c r="AV160" s="3" t="s">
        <v>716</v>
      </c>
    </row>
    <row r="161" ht="21" customHeight="1">
      <c r="AV161" s="3" t="s">
        <v>886</v>
      </c>
    </row>
    <row r="162" ht="21" customHeight="1">
      <c r="AV162" s="3" t="s">
        <v>887</v>
      </c>
    </row>
    <row r="163" ht="21" customHeight="1">
      <c r="AV163" s="3" t="s">
        <v>888</v>
      </c>
    </row>
    <row r="164" ht="21" customHeight="1">
      <c r="AV164" s="3" t="s">
        <v>717</v>
      </c>
    </row>
    <row r="165" ht="21" customHeight="1">
      <c r="AV165" s="3" t="s">
        <v>718</v>
      </c>
    </row>
    <row r="166" ht="21" customHeight="1">
      <c r="AV166" s="3" t="s">
        <v>889</v>
      </c>
    </row>
    <row r="167" ht="21" customHeight="1">
      <c r="AV167" s="3" t="s">
        <v>719</v>
      </c>
    </row>
    <row r="168" ht="21" customHeight="1">
      <c r="AV168" s="3" t="s">
        <v>720</v>
      </c>
    </row>
    <row r="169" ht="21" customHeight="1">
      <c r="AV169" s="3" t="s">
        <v>721</v>
      </c>
    </row>
    <row r="170" ht="21" customHeight="1">
      <c r="AV170" s="3" t="s">
        <v>890</v>
      </c>
    </row>
    <row r="171" ht="21" customHeight="1">
      <c r="AV171" s="3" t="s">
        <v>722</v>
      </c>
    </row>
    <row r="172" ht="21" customHeight="1">
      <c r="AV172" s="3" t="s">
        <v>891</v>
      </c>
    </row>
    <row r="173" ht="21" customHeight="1">
      <c r="AV173" s="3" t="s">
        <v>723</v>
      </c>
    </row>
    <row r="174" ht="21" customHeight="1">
      <c r="AV174" s="3" t="s">
        <v>892</v>
      </c>
    </row>
    <row r="175" ht="21" customHeight="1">
      <c r="AV175" s="3" t="s">
        <v>724</v>
      </c>
    </row>
    <row r="176" ht="21" customHeight="1">
      <c r="AV176" s="3" t="s">
        <v>893</v>
      </c>
    </row>
    <row r="177" ht="21" customHeight="1">
      <c r="AV177" s="3" t="s">
        <v>725</v>
      </c>
    </row>
    <row r="178" ht="21" customHeight="1">
      <c r="AV178" s="3" t="s">
        <v>726</v>
      </c>
    </row>
    <row r="179" ht="21" customHeight="1">
      <c r="AV179" s="3" t="s">
        <v>926</v>
      </c>
    </row>
    <row r="180" ht="21" customHeight="1">
      <c r="AV180" s="3" t="s">
        <v>727</v>
      </c>
    </row>
    <row r="181" ht="21" customHeight="1">
      <c r="AV181" s="3" t="s">
        <v>728</v>
      </c>
    </row>
    <row r="182" ht="21" customHeight="1">
      <c r="AV182" s="3" t="s">
        <v>729</v>
      </c>
    </row>
    <row r="183" ht="21" customHeight="1">
      <c r="AV183" s="3" t="s">
        <v>730</v>
      </c>
    </row>
    <row r="184" ht="21" customHeight="1">
      <c r="AV184" s="3" t="s">
        <v>731</v>
      </c>
    </row>
    <row r="185" ht="21" customHeight="1">
      <c r="AV185" s="3" t="s">
        <v>732</v>
      </c>
    </row>
    <row r="186" ht="21" customHeight="1">
      <c r="AV186" s="3" t="s">
        <v>733</v>
      </c>
    </row>
    <row r="187" ht="21" customHeight="1">
      <c r="AV187" s="3" t="s">
        <v>894</v>
      </c>
    </row>
    <row r="188" ht="21" customHeight="1">
      <c r="AV188" s="3" t="s">
        <v>734</v>
      </c>
    </row>
    <row r="189" ht="21" customHeight="1">
      <c r="AV189" s="3" t="s">
        <v>925</v>
      </c>
    </row>
    <row r="190" ht="21" customHeight="1">
      <c r="AV190" s="3" t="s">
        <v>735</v>
      </c>
    </row>
    <row r="191" ht="21" customHeight="1">
      <c r="AV191" s="3" t="s">
        <v>736</v>
      </c>
    </row>
    <row r="192" ht="21" customHeight="1">
      <c r="AV192" s="3" t="s">
        <v>895</v>
      </c>
    </row>
    <row r="193" ht="21" customHeight="1">
      <c r="AV193" s="3" t="s">
        <v>896</v>
      </c>
    </row>
    <row r="194" ht="21" customHeight="1">
      <c r="AV194" s="3" t="s">
        <v>737</v>
      </c>
    </row>
    <row r="195" ht="21" customHeight="1">
      <c r="AV195" s="3" t="s">
        <v>738</v>
      </c>
    </row>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sheetData>
  <sheetProtection/>
  <mergeCells count="138">
    <mergeCell ref="AG16:AH16"/>
    <mergeCell ref="AI16:AJ16"/>
    <mergeCell ref="AK16:AL16"/>
    <mergeCell ref="AG17:AH17"/>
    <mergeCell ref="AI20:AL20"/>
    <mergeCell ref="AG21:AH22"/>
    <mergeCell ref="AG20:AH20"/>
    <mergeCell ref="AI18:AL18"/>
    <mergeCell ref="AI17:AJ17"/>
    <mergeCell ref="T29:AQ29"/>
    <mergeCell ref="T17:U17"/>
    <mergeCell ref="R17:S17"/>
    <mergeCell ref="AA17:AB17"/>
    <mergeCell ref="AC17:AD17"/>
    <mergeCell ref="T22:U22"/>
    <mergeCell ref="AI19:AL19"/>
    <mergeCell ref="R21:S21"/>
    <mergeCell ref="T21:U21"/>
    <mergeCell ref="V17:W17"/>
    <mergeCell ref="I17:J17"/>
    <mergeCell ref="L17:O17"/>
    <mergeCell ref="L21:O21"/>
    <mergeCell ref="E24:F24"/>
    <mergeCell ref="A29:D29"/>
    <mergeCell ref="B21:C21"/>
    <mergeCell ref="A25:C25"/>
    <mergeCell ref="L20:O20"/>
    <mergeCell ref="L22:O22"/>
    <mergeCell ref="G20:H20"/>
    <mergeCell ref="AL1:AN2"/>
    <mergeCell ref="A8:C8"/>
    <mergeCell ref="I11:J11"/>
    <mergeCell ref="A13:B13"/>
    <mergeCell ref="C13:F13"/>
    <mergeCell ref="G13:H13"/>
    <mergeCell ref="M1:AH1"/>
    <mergeCell ref="AI1:AK2"/>
    <mergeCell ref="C11:E11"/>
    <mergeCell ref="F11:H11"/>
    <mergeCell ref="A11:B11"/>
    <mergeCell ref="A12:B12"/>
    <mergeCell ref="AO1:AQ2"/>
    <mergeCell ref="AE11:AF11"/>
    <mergeCell ref="V16:W16"/>
    <mergeCell ref="D7:U7"/>
    <mergeCell ref="D8:U8"/>
    <mergeCell ref="A1:J1"/>
    <mergeCell ref="AG11:AJ11"/>
    <mergeCell ref="AK11:AN11"/>
    <mergeCell ref="G2:J2"/>
    <mergeCell ref="S11:T11"/>
    <mergeCell ref="Y13:AB13"/>
    <mergeCell ref="I13:U13"/>
    <mergeCell ref="V22:W22"/>
    <mergeCell ref="I19:J19"/>
    <mergeCell ref="R16:S16"/>
    <mergeCell ref="T16:U16"/>
    <mergeCell ref="Y16:Z16"/>
    <mergeCell ref="AA16:AB16"/>
    <mergeCell ref="O11:R11"/>
    <mergeCell ref="D12:F12"/>
    <mergeCell ref="G12:U12"/>
    <mergeCell ref="K11:N11"/>
    <mergeCell ref="A2:C2"/>
    <mergeCell ref="M3:O3"/>
    <mergeCell ref="A7:C7"/>
    <mergeCell ref="P3:AJ3"/>
    <mergeCell ref="E2:F2"/>
    <mergeCell ref="Z12:AB12"/>
    <mergeCell ref="X6:AF6"/>
    <mergeCell ref="AB11:AD11"/>
    <mergeCell ref="AC12:AQ12"/>
    <mergeCell ref="V21:W21"/>
    <mergeCell ref="A24:D24"/>
    <mergeCell ref="B22:C22"/>
    <mergeCell ref="D22:E22"/>
    <mergeCell ref="G22:H22"/>
    <mergeCell ref="T20:W20"/>
    <mergeCell ref="G21:H21"/>
    <mergeCell ref="AO24:AQ24"/>
    <mergeCell ref="M24:O24"/>
    <mergeCell ref="Q24:S24"/>
    <mergeCell ref="T24:V24"/>
    <mergeCell ref="X24:Z24"/>
    <mergeCell ref="AA24:AC24"/>
    <mergeCell ref="AE24:AG24"/>
    <mergeCell ref="AH24:AJ24"/>
    <mergeCell ref="AL24:AN24"/>
    <mergeCell ref="D21:E21"/>
    <mergeCell ref="E31:F31"/>
    <mergeCell ref="J24:L24"/>
    <mergeCell ref="I22:J22"/>
    <mergeCell ref="I21:K21"/>
    <mergeCell ref="B19:C19"/>
    <mergeCell ref="D19:E19"/>
    <mergeCell ref="B20:C20"/>
    <mergeCell ref="D20:E20"/>
    <mergeCell ref="G19:H19"/>
    <mergeCell ref="R22:S22"/>
    <mergeCell ref="R20:S20"/>
    <mergeCell ref="J29:M29"/>
    <mergeCell ref="E29:G29"/>
    <mergeCell ref="AG19:AH19"/>
    <mergeCell ref="R19:S19"/>
    <mergeCell ref="T19:U19"/>
    <mergeCell ref="V19:W19"/>
    <mergeCell ref="L19:O19"/>
    <mergeCell ref="I20:J20"/>
    <mergeCell ref="R18:S18"/>
    <mergeCell ref="T18:U18"/>
    <mergeCell ref="AG18:AH18"/>
    <mergeCell ref="AC13:AD13"/>
    <mergeCell ref="AE13:AQ13"/>
    <mergeCell ref="W11:X11"/>
    <mergeCell ref="V18:W18"/>
    <mergeCell ref="Y11:AA11"/>
    <mergeCell ref="W12:X12"/>
    <mergeCell ref="W13:X13"/>
    <mergeCell ref="AA18:AD18"/>
    <mergeCell ref="AK17:AL17"/>
    <mergeCell ref="AO11:AP11"/>
    <mergeCell ref="AG7:AK7"/>
    <mergeCell ref="AP7:AQ7"/>
    <mergeCell ref="W8:AI8"/>
    <mergeCell ref="AM8:AN8"/>
    <mergeCell ref="AP8:AQ8"/>
    <mergeCell ref="W7:AA7"/>
    <mergeCell ref="AC16:AD16"/>
    <mergeCell ref="B18:C18"/>
    <mergeCell ref="G18:H18"/>
    <mergeCell ref="I18:J18"/>
    <mergeCell ref="L18:O18"/>
    <mergeCell ref="Y17:Z17"/>
    <mergeCell ref="Y18:Z18"/>
    <mergeCell ref="B17:C17"/>
    <mergeCell ref="D18:E18"/>
    <mergeCell ref="D17:E17"/>
    <mergeCell ref="G17:H17"/>
  </mergeCells>
  <dataValidations count="12">
    <dataValidation allowBlank="1" showInputMessage="1" showErrorMessage="1" imeMode="off" sqref="E29:G29 AE13:AQ13 AF21:AF22 Z12:AB12 Y13:AB13 G2 I13:U13 D12:F12 C13:F13 AA20:AD22 L17:O22 AI17:AI20 AK17 T17:W22 N29:P29 AC17 AA17:AA18 G17:H22"/>
    <dataValidation type="list" allowBlank="1" showInputMessage="1" sqref="AW75 BB75">
      <formula1>"○義務あり,×義務なし"</formula1>
    </dataValidation>
    <dataValidation type="list" allowBlank="1" showInputMessage="1" showErrorMessage="1" imeMode="off" sqref="U11 AQ11">
      <formula1>"男,女"</formula1>
    </dataValidation>
    <dataValidation allowBlank="1" showInputMessage="1" showErrorMessage="1" imeMode="hiragana" sqref="A8 T29:AQ29 AL24 AH24 AA24 AE24 X24 T24 M24 Q24 J24 AO24 AC12:AQ12 G12:U12 Y11:AD11 C11:H11 D8:U8 Z9:AA9 AL26 AH26 AA26 AE26 X26 T26 M26 Q26 J26 AO26"/>
    <dataValidation allowBlank="1" showInputMessage="1" showErrorMessage="1" imeMode="halfKatakana" sqref="K11:R11 AG11:AN11"/>
    <dataValidation allowBlank="1" showErrorMessage="1" imeMode="off" sqref="V7"/>
    <dataValidation allowBlank="1" showErrorMessage="1" imeMode="hiragana" sqref="V8"/>
    <dataValidation type="list" allowBlank="1" showInputMessage="1" showErrorMessage="1" imeMode="off" sqref="AE7">
      <formula1>$AX$57:$AY$57</formula1>
    </dataValidation>
    <dataValidation type="list" allowBlank="1" showInputMessage="1" showErrorMessage="1" sqref="W7:AA7">
      <formula1>"第1種,第2種,第5種,第6種"</formula1>
    </dataValidation>
    <dataValidation type="list" allowBlank="1" showInputMessage="1" showErrorMessage="1" sqref="AG7">
      <formula1>$AV$37:$BD$37</formula1>
    </dataValidation>
    <dataValidation allowBlank="1" showInputMessage="1" showErrorMessage="1" imeMode="halfAlpha" sqref="AM7:AN7 AP7:AQ7"/>
    <dataValidation type="list" allowBlank="1" showInputMessage="1" showErrorMessage="1" sqref="D7:U7">
      <formula1>$AV$92:$AV$195</formula1>
    </dataValidation>
  </dataValidations>
  <printOptions horizontalCentered="1"/>
  <pageMargins left="0.3937007874015748" right="0.3937007874015748" top="0.984251968503937" bottom="0.3937007874015748" header="0.7874015748031497" footer="0.31496062992125984"/>
  <pageSetup fitToHeight="1" fitToWidth="1" horizontalDpi="600" verticalDpi="600" orientation="landscape" paperSize="9" scale="65"/>
  <headerFooter>
    <oddHeader>&amp;L&amp;"ＭＳ ゴシック,標準"&amp;12&amp;D &amp;T&amp;R&amp;"ＭＳ ゴシック,標準"&amp;12&lt; &amp;P/&amp;N &gt;</oddHeader>
  </headerFooter>
</worksheet>
</file>

<file path=xl/worksheets/sheet2.xml><?xml version="1.0" encoding="utf-8"?>
<worksheet xmlns="http://schemas.openxmlformats.org/spreadsheetml/2006/main" xmlns:r="http://schemas.openxmlformats.org/officeDocument/2006/relationships">
  <sheetPr>
    <tabColor rgb="FF0000FF"/>
    <pageSetUpPr fitToPage="1"/>
  </sheetPr>
  <dimension ref="A1:ET166"/>
  <sheetViews>
    <sheetView showGridLines="0" view="pageBreakPreview" zoomScale="90" zoomScaleNormal="70" zoomScaleSheetLayoutView="90" workbookViewId="0" topLeftCell="A1">
      <pane xSplit="11" ySplit="9" topLeftCell="L10" activePane="bottomRight" state="frozen"/>
      <selection pane="topLeft" activeCell="I3" sqref="I3"/>
      <selection pane="topRight" activeCell="L3" sqref="L3"/>
      <selection pane="bottomLeft" activeCell="I10" sqref="I10"/>
      <selection pane="bottomRight" activeCell="J10" sqref="J10"/>
    </sheetView>
  </sheetViews>
  <sheetFormatPr defaultColWidth="9.00390625" defaultRowHeight="15"/>
  <cols>
    <col min="1" max="2" width="6.7109375" style="53" hidden="1" customWidth="1"/>
    <col min="3" max="3" width="15.7109375" style="53" hidden="1" customWidth="1"/>
    <col min="4" max="4" width="20.7109375" style="53" hidden="1" customWidth="1"/>
    <col min="5" max="5" width="34.28125" style="53" hidden="1" customWidth="1"/>
    <col min="6" max="6" width="16.421875" style="53" hidden="1" customWidth="1"/>
    <col min="7" max="7" width="19.8515625" style="163" hidden="1" customWidth="1"/>
    <col min="8" max="8" width="5.7109375" style="53" hidden="1" customWidth="1"/>
    <col min="9" max="9" width="5.7109375" style="53" customWidth="1"/>
    <col min="10" max="11" width="10.7109375" style="53" customWidth="1"/>
    <col min="12" max="13" width="12.7109375" style="53" customWidth="1"/>
    <col min="14" max="14" width="4.8515625" style="53" customWidth="1"/>
    <col min="15" max="15" width="15.140625" style="197" hidden="1" customWidth="1"/>
    <col min="16" max="16" width="14.140625" style="198" bestFit="1" customWidth="1"/>
    <col min="17" max="17" width="11.7109375" style="53" hidden="1" customWidth="1"/>
    <col min="18" max="18" width="10.7109375" style="53" hidden="1" customWidth="1"/>
    <col min="19" max="19" width="0.13671875" style="53" hidden="1" customWidth="1"/>
    <col min="20" max="20" width="14.28125" style="53" customWidth="1"/>
    <col min="21" max="21" width="24.140625" style="53" customWidth="1"/>
    <col min="22" max="22" width="8.7109375" style="53" hidden="1" customWidth="1"/>
    <col min="23" max="23" width="0.13671875" style="53" hidden="1" customWidth="1"/>
    <col min="24" max="24" width="12.7109375" style="53" customWidth="1"/>
    <col min="25" max="25" width="5.7109375" style="53" customWidth="1"/>
    <col min="26" max="26" width="12.7109375" style="53" hidden="1" customWidth="1"/>
    <col min="27" max="27" width="12.7109375" style="53" customWidth="1"/>
    <col min="28" max="28" width="4.28125" style="153" customWidth="1"/>
    <col min="29" max="29" width="3.28125" style="153" customWidth="1"/>
    <col min="30" max="30" width="4.140625" style="153" customWidth="1"/>
    <col min="31" max="31" width="3.28125" style="153" bestFit="1" customWidth="1"/>
    <col min="32" max="32" width="4.140625" style="153" customWidth="1"/>
    <col min="33" max="33" width="4.28125" style="153" customWidth="1"/>
    <col min="34" max="34" width="3.28125" style="153" customWidth="1"/>
    <col min="35" max="35" width="4.140625" style="153" customWidth="1"/>
    <col min="36" max="36" width="3.28125" style="153" bestFit="1" customWidth="1"/>
    <col min="37" max="37" width="4.140625" style="153" customWidth="1"/>
    <col min="38" max="38" width="4.28125" style="153" customWidth="1"/>
    <col min="39" max="39" width="3.28125" style="153" customWidth="1"/>
    <col min="40" max="40" width="4.140625" style="153" customWidth="1"/>
    <col min="41" max="41" width="3.28125" style="153" bestFit="1" customWidth="1"/>
    <col min="42" max="42" width="4.140625" style="153" customWidth="1"/>
    <col min="43" max="43" width="17.28125" style="153" hidden="1" customWidth="1"/>
    <col min="44" max="46" width="8.7109375" style="53" hidden="1" customWidth="1"/>
    <col min="47" max="47" width="10.00390625" style="53" hidden="1" customWidth="1"/>
    <col min="48" max="48" width="11.00390625" style="53" hidden="1" customWidth="1"/>
    <col min="49" max="49" width="12.28125" style="53" hidden="1" customWidth="1"/>
    <col min="50" max="50" width="7.8515625" style="53" hidden="1" customWidth="1"/>
    <col min="51" max="51" width="12.28125" style="53" hidden="1" customWidth="1"/>
    <col min="52" max="52" width="11.8515625" style="53" hidden="1" customWidth="1"/>
    <col min="53" max="53" width="7.7109375" style="53" hidden="1" customWidth="1"/>
    <col min="54" max="54" width="11.140625" style="53" hidden="1" customWidth="1"/>
    <col min="55" max="55" width="9.28125" style="53" hidden="1" customWidth="1"/>
    <col min="56" max="56" width="9.421875" style="53" hidden="1" customWidth="1"/>
    <col min="57" max="83" width="5.7109375" style="53" customWidth="1"/>
    <col min="84" max="16384" width="9.00390625" style="53" customWidth="1"/>
  </cols>
  <sheetData>
    <row r="1" spans="1:56" s="58" customFormat="1" ht="24" customHeight="1" hidden="1">
      <c r="A1" s="62" t="s">
        <v>44</v>
      </c>
      <c r="B1" s="62" t="s">
        <v>44</v>
      </c>
      <c r="C1" s="62" t="s">
        <v>44</v>
      </c>
      <c r="D1" s="62" t="s">
        <v>44</v>
      </c>
      <c r="E1" s="62" t="s">
        <v>44</v>
      </c>
      <c r="F1" s="62" t="s">
        <v>44</v>
      </c>
      <c r="G1" s="154"/>
      <c r="H1" s="62"/>
      <c r="I1" s="61" t="s">
        <v>45</v>
      </c>
      <c r="J1" s="61" t="s">
        <v>45</v>
      </c>
      <c r="K1" s="61" t="s">
        <v>45</v>
      </c>
      <c r="L1" s="61" t="s">
        <v>45</v>
      </c>
      <c r="M1" s="61" t="s">
        <v>45</v>
      </c>
      <c r="N1" s="61" t="s">
        <v>45</v>
      </c>
      <c r="O1" s="185"/>
      <c r="P1" s="185"/>
      <c r="Q1" s="62"/>
      <c r="R1" s="62"/>
      <c r="S1" s="62"/>
      <c r="T1" s="61" t="s">
        <v>50</v>
      </c>
      <c r="U1" s="62"/>
      <c r="X1" s="61" t="s">
        <v>45</v>
      </c>
      <c r="Y1" s="61" t="s">
        <v>45</v>
      </c>
      <c r="AB1" s="58" t="s">
        <v>46</v>
      </c>
      <c r="AG1" s="58" t="s">
        <v>46</v>
      </c>
      <c r="AL1" s="58" t="s">
        <v>46</v>
      </c>
      <c r="AQ1" s="58" t="s">
        <v>46</v>
      </c>
      <c r="AR1" s="58" t="s">
        <v>47</v>
      </c>
      <c r="AS1" s="58" t="s">
        <v>47</v>
      </c>
      <c r="AT1" s="58" t="s">
        <v>47</v>
      </c>
      <c r="AU1" s="61" t="s">
        <v>45</v>
      </c>
      <c r="AV1" s="61" t="s">
        <v>45</v>
      </c>
      <c r="AW1" s="61" t="s">
        <v>45</v>
      </c>
      <c r="AX1" s="62" t="s">
        <v>44</v>
      </c>
      <c r="AY1" s="62" t="s">
        <v>44</v>
      </c>
      <c r="AZ1" s="62" t="s">
        <v>44</v>
      </c>
      <c r="BA1" s="62" t="s">
        <v>44</v>
      </c>
      <c r="BB1" s="62" t="s">
        <v>44</v>
      </c>
      <c r="BC1" s="62" t="s">
        <v>44</v>
      </c>
      <c r="BD1" s="62" t="s">
        <v>44</v>
      </c>
    </row>
    <row r="2" spans="1:56" s="83" customFormat="1" ht="24" customHeight="1" hidden="1">
      <c r="A2" s="81" t="s">
        <v>419</v>
      </c>
      <c r="B2" s="81" t="s">
        <v>420</v>
      </c>
      <c r="C2" s="81" t="s">
        <v>421</v>
      </c>
      <c r="D2" s="81" t="s">
        <v>422</v>
      </c>
      <c r="E2" s="81" t="s">
        <v>423</v>
      </c>
      <c r="F2" s="81" t="s">
        <v>424</v>
      </c>
      <c r="G2" s="155"/>
      <c r="H2" s="81"/>
      <c r="I2" s="82" t="s">
        <v>425</v>
      </c>
      <c r="J2" s="82" t="s">
        <v>426</v>
      </c>
      <c r="K2" s="82" t="s">
        <v>427</v>
      </c>
      <c r="L2" s="82" t="s">
        <v>428</v>
      </c>
      <c r="M2" s="82" t="s">
        <v>429</v>
      </c>
      <c r="N2" s="82" t="s">
        <v>430</v>
      </c>
      <c r="O2" s="186"/>
      <c r="P2" s="186"/>
      <c r="Q2" s="81"/>
      <c r="R2" s="81"/>
      <c r="S2" s="81"/>
      <c r="T2" s="82" t="s">
        <v>431</v>
      </c>
      <c r="U2" s="81"/>
      <c r="X2" s="82" t="s">
        <v>338</v>
      </c>
      <c r="Y2" s="82" t="s">
        <v>339</v>
      </c>
      <c r="AB2" s="83" t="s">
        <v>432</v>
      </c>
      <c r="AG2" s="83" t="s">
        <v>433</v>
      </c>
      <c r="AL2" s="83" t="s">
        <v>434</v>
      </c>
      <c r="AQ2" s="83" t="s">
        <v>435</v>
      </c>
      <c r="AR2" s="83" t="s">
        <v>340</v>
      </c>
      <c r="AS2" s="83" t="s">
        <v>436</v>
      </c>
      <c r="AT2" s="83" t="s">
        <v>437</v>
      </c>
      <c r="AU2" s="82" t="s">
        <v>438</v>
      </c>
      <c r="AV2" s="82" t="s">
        <v>439</v>
      </c>
      <c r="AW2" s="82" t="s">
        <v>440</v>
      </c>
      <c r="AX2" s="81" t="s">
        <v>441</v>
      </c>
      <c r="AY2" s="81" t="s">
        <v>442</v>
      </c>
      <c r="AZ2" s="81" t="s">
        <v>443</v>
      </c>
      <c r="BA2" s="81" t="s">
        <v>444</v>
      </c>
      <c r="BB2" s="81" t="s">
        <v>445</v>
      </c>
      <c r="BC2" s="81" t="s">
        <v>446</v>
      </c>
      <c r="BD2" s="81" t="s">
        <v>455</v>
      </c>
    </row>
    <row r="3" spans="1:46" s="45" customFormat="1" ht="24" customHeight="1">
      <c r="A3" s="42"/>
      <c r="B3" s="43"/>
      <c r="C3" s="43"/>
      <c r="D3" s="43"/>
      <c r="E3" s="43"/>
      <c r="F3" s="44"/>
      <c r="G3" s="156"/>
      <c r="H3" s="42"/>
      <c r="I3" s="535" t="s">
        <v>469</v>
      </c>
      <c r="J3" s="535"/>
      <c r="K3" s="535"/>
      <c r="L3" s="535"/>
      <c r="M3" s="535"/>
      <c r="N3" s="44"/>
      <c r="O3" s="187"/>
      <c r="P3" s="188"/>
      <c r="Q3" s="42"/>
      <c r="R3" s="42"/>
      <c r="S3" s="42"/>
      <c r="T3" s="44"/>
      <c r="U3" s="42"/>
      <c r="V3" s="42"/>
      <c r="W3" s="43"/>
      <c r="Y3" s="122"/>
      <c r="Z3" s="122"/>
      <c r="AA3" s="122"/>
      <c r="AB3" s="536">
        <f>'様式 A-1'!D7</f>
        <v>0</v>
      </c>
      <c r="AC3" s="536"/>
      <c r="AD3" s="536"/>
      <c r="AE3" s="536"/>
      <c r="AF3" s="536"/>
      <c r="AG3" s="536"/>
      <c r="AH3" s="536"/>
      <c r="AI3" s="536"/>
      <c r="AJ3" s="536"/>
      <c r="AK3" s="536"/>
      <c r="AL3" s="536"/>
      <c r="AM3" s="536"/>
      <c r="AN3" s="536"/>
      <c r="AO3" s="536"/>
      <c r="AP3" s="536"/>
      <c r="AQ3" s="46" t="s">
        <v>39</v>
      </c>
      <c r="AR3" s="47"/>
      <c r="AS3" s="47"/>
      <c r="AT3" s="47"/>
    </row>
    <row r="4" spans="1:50" s="45" customFormat="1" ht="24" customHeight="1">
      <c r="A4" s="48"/>
      <c r="B4" s="43"/>
      <c r="C4" s="43"/>
      <c r="D4" s="43"/>
      <c r="E4" s="49"/>
      <c r="F4" s="48"/>
      <c r="G4" s="157"/>
      <c r="H4" s="48"/>
      <c r="I4" s="50" t="str">
        <f>'様式 A-1'!AV33</f>
        <v>第20回 神奈川県ライフセービングプール競技選手権大会</v>
      </c>
      <c r="K4" s="48"/>
      <c r="L4" s="48"/>
      <c r="M4" s="48"/>
      <c r="N4" s="48"/>
      <c r="O4" s="189"/>
      <c r="P4" s="190"/>
      <c r="Q4" s="48"/>
      <c r="R4" s="48"/>
      <c r="S4" s="48"/>
      <c r="T4" s="49"/>
      <c r="U4" s="48"/>
      <c r="V4" s="48"/>
      <c r="W4" s="43"/>
      <c r="AB4" s="536">
        <f>'様式 A-1'!D8</f>
        <v>0</v>
      </c>
      <c r="AC4" s="536"/>
      <c r="AD4" s="536"/>
      <c r="AE4" s="536"/>
      <c r="AF4" s="536"/>
      <c r="AG4" s="536"/>
      <c r="AH4" s="536"/>
      <c r="AI4" s="536"/>
      <c r="AJ4" s="536"/>
      <c r="AK4" s="536"/>
      <c r="AL4" s="536"/>
      <c r="AM4" s="536"/>
      <c r="AN4" s="536"/>
      <c r="AO4" s="536"/>
      <c r="AP4" s="536"/>
      <c r="AQ4" s="46" t="s">
        <v>30</v>
      </c>
      <c r="AR4" s="49"/>
      <c r="AS4" s="49"/>
      <c r="AT4" s="49"/>
      <c r="AX4" s="45" t="s">
        <v>346</v>
      </c>
    </row>
    <row r="5" spans="1:50" s="51" customFormat="1" ht="24" customHeight="1">
      <c r="A5" s="45"/>
      <c r="B5" s="45"/>
      <c r="C5" s="45"/>
      <c r="D5" s="45"/>
      <c r="E5" s="45"/>
      <c r="F5" s="45"/>
      <c r="G5" s="156"/>
      <c r="H5" s="45"/>
      <c r="I5" s="45"/>
      <c r="J5" s="45"/>
      <c r="K5" s="45"/>
      <c r="L5" s="45"/>
      <c r="M5" s="45"/>
      <c r="N5" s="45"/>
      <c r="O5" s="189"/>
      <c r="P5" s="191"/>
      <c r="Q5" s="45"/>
      <c r="R5" s="45"/>
      <c r="S5" s="45"/>
      <c r="T5" s="45"/>
      <c r="U5" s="45"/>
      <c r="V5" s="45"/>
      <c r="W5" s="43"/>
      <c r="X5" s="45"/>
      <c r="Y5" s="45"/>
      <c r="Z5" s="45"/>
      <c r="AA5" s="45"/>
      <c r="AB5" s="126"/>
      <c r="AC5" s="126"/>
      <c r="AD5" s="126"/>
      <c r="AE5" s="126"/>
      <c r="AF5" s="126"/>
      <c r="AG5" s="126"/>
      <c r="AH5" s="126"/>
      <c r="AI5" s="126"/>
      <c r="AJ5" s="126"/>
      <c r="AK5" s="126"/>
      <c r="AL5" s="126"/>
      <c r="AM5" s="126"/>
      <c r="AN5" s="126"/>
      <c r="AO5" s="126"/>
      <c r="AP5" s="126"/>
      <c r="AQ5" s="126"/>
      <c r="AR5" s="45"/>
      <c r="AS5" s="45"/>
      <c r="AT5" s="45"/>
      <c r="AX5" s="125" t="s">
        <v>460</v>
      </c>
    </row>
    <row r="6" spans="1:50" s="43" customFormat="1" ht="24" customHeight="1">
      <c r="A6" s="128"/>
      <c r="B6" s="128"/>
      <c r="C6" s="128"/>
      <c r="D6" s="128"/>
      <c r="E6" s="129"/>
      <c r="F6" s="128"/>
      <c r="G6" s="158"/>
      <c r="H6" s="128"/>
      <c r="I6" s="128"/>
      <c r="J6" s="128"/>
      <c r="K6" s="128"/>
      <c r="L6" s="128"/>
      <c r="M6" s="128"/>
      <c r="N6" s="128"/>
      <c r="O6" s="192"/>
      <c r="P6" s="193"/>
      <c r="Q6" s="128"/>
      <c r="R6" s="128"/>
      <c r="S6" s="128"/>
      <c r="T6" s="129"/>
      <c r="U6" s="128"/>
      <c r="V6" s="128"/>
      <c r="W6" s="129"/>
      <c r="X6" s="128"/>
      <c r="Y6" s="310" t="s">
        <v>976</v>
      </c>
      <c r="AA6" s="130"/>
      <c r="AB6" s="309"/>
      <c r="AC6" s="309"/>
      <c r="AD6" s="309"/>
      <c r="AE6" s="309"/>
      <c r="AF6" s="309"/>
      <c r="AG6" s="300"/>
      <c r="AH6" s="300"/>
      <c r="AI6" s="300"/>
      <c r="AJ6" s="300"/>
      <c r="AK6" s="300"/>
      <c r="AL6" s="300"/>
      <c r="AM6" s="300"/>
      <c r="AN6" s="300"/>
      <c r="AO6" s="300"/>
      <c r="AP6" s="300"/>
      <c r="AQ6" s="299"/>
      <c r="AR6" s="129"/>
      <c r="AS6" s="129"/>
      <c r="AT6" s="129"/>
      <c r="AX6" s="126" t="s">
        <v>460</v>
      </c>
    </row>
    <row r="7" spans="1:46" ht="63" customHeight="1">
      <c r="A7" s="79" t="s">
        <v>373</v>
      </c>
      <c r="B7" s="79" t="s">
        <v>32</v>
      </c>
      <c r="C7" s="80" t="s">
        <v>33</v>
      </c>
      <c r="D7" s="80" t="s">
        <v>31</v>
      </c>
      <c r="E7" s="80" t="s">
        <v>27</v>
      </c>
      <c r="F7" s="80" t="s">
        <v>812</v>
      </c>
      <c r="G7" s="159" t="s">
        <v>954</v>
      </c>
      <c r="H7" s="79"/>
      <c r="I7" s="335" t="s">
        <v>260</v>
      </c>
      <c r="J7" s="336" t="s">
        <v>48</v>
      </c>
      <c r="K7" s="337" t="s">
        <v>49</v>
      </c>
      <c r="L7" s="338" t="s">
        <v>374</v>
      </c>
      <c r="M7" s="339" t="s">
        <v>375</v>
      </c>
      <c r="N7" s="340" t="s">
        <v>0</v>
      </c>
      <c r="O7" s="341"/>
      <c r="P7" s="341" t="s">
        <v>853</v>
      </c>
      <c r="Q7" s="342"/>
      <c r="R7" s="342"/>
      <c r="S7" s="342"/>
      <c r="T7" s="343" t="s">
        <v>85</v>
      </c>
      <c r="U7" s="343" t="s">
        <v>967</v>
      </c>
      <c r="V7" s="343"/>
      <c r="W7" s="344"/>
      <c r="X7" s="344" t="s">
        <v>35</v>
      </c>
      <c r="Y7" s="345" t="s">
        <v>1</v>
      </c>
      <c r="Z7" s="344" t="s">
        <v>955</v>
      </c>
      <c r="AA7" s="344" t="s">
        <v>975</v>
      </c>
      <c r="AB7" s="537" t="s">
        <v>1100</v>
      </c>
      <c r="AC7" s="538"/>
      <c r="AD7" s="538"/>
      <c r="AE7" s="538"/>
      <c r="AF7" s="539"/>
      <c r="AG7" s="537" t="s">
        <v>1101</v>
      </c>
      <c r="AH7" s="538"/>
      <c r="AI7" s="538"/>
      <c r="AJ7" s="538"/>
      <c r="AK7" s="539"/>
      <c r="AL7" s="537" t="s">
        <v>1102</v>
      </c>
      <c r="AM7" s="538"/>
      <c r="AN7" s="538"/>
      <c r="AO7" s="538"/>
      <c r="AP7" s="539"/>
      <c r="AQ7" s="177"/>
      <c r="AR7" s="52" t="s">
        <v>29</v>
      </c>
      <c r="AS7" s="52" t="s">
        <v>2</v>
      </c>
      <c r="AT7" s="52" t="s">
        <v>920</v>
      </c>
    </row>
    <row r="8" spans="1:46" s="60" customFormat="1" ht="42.75" customHeight="1">
      <c r="A8" s="102">
        <v>0</v>
      </c>
      <c r="B8" s="103" t="s">
        <v>341</v>
      </c>
      <c r="C8" s="104">
        <f>IF(J8="","",TRIM(J8&amp;"　"&amp;K8))</f>
      </c>
      <c r="D8" s="104">
        <f>IF(J8="","",ASC(TRIM(L8&amp;" "&amp;M8)))</f>
      </c>
      <c r="E8" s="105" t="s">
        <v>319</v>
      </c>
      <c r="F8" s="106"/>
      <c r="G8" s="160"/>
      <c r="H8" s="102"/>
      <c r="I8" s="529"/>
      <c r="J8" s="530"/>
      <c r="K8" s="531"/>
      <c r="L8" s="532" t="s">
        <v>1114</v>
      </c>
      <c r="M8" s="533"/>
      <c r="N8" s="533"/>
      <c r="O8" s="533"/>
      <c r="P8" s="533"/>
      <c r="Q8" s="533"/>
      <c r="R8" s="533"/>
      <c r="S8" s="533"/>
      <c r="T8" s="533"/>
      <c r="U8" s="533"/>
      <c r="V8" s="533"/>
      <c r="W8" s="533"/>
      <c r="X8" s="533"/>
      <c r="Y8" s="533"/>
      <c r="Z8" s="533"/>
      <c r="AA8" s="534"/>
      <c r="AB8" s="382"/>
      <c r="AC8" s="383" t="s">
        <v>997</v>
      </c>
      <c r="AD8" s="384">
        <v>55</v>
      </c>
      <c r="AE8" s="383" t="s">
        <v>998</v>
      </c>
      <c r="AF8" s="385" t="s">
        <v>1000</v>
      </c>
      <c r="AG8" s="386" t="s">
        <v>999</v>
      </c>
      <c r="AH8" s="379" t="s">
        <v>997</v>
      </c>
      <c r="AI8" s="387" t="s">
        <v>1111</v>
      </c>
      <c r="AJ8" s="379" t="s">
        <v>998</v>
      </c>
      <c r="AK8" s="385" t="s">
        <v>1000</v>
      </c>
      <c r="AL8" s="386" t="s">
        <v>999</v>
      </c>
      <c r="AM8" s="379" t="s">
        <v>997</v>
      </c>
      <c r="AN8" s="387" t="s">
        <v>1112</v>
      </c>
      <c r="AO8" s="379" t="s">
        <v>998</v>
      </c>
      <c r="AP8" s="385" t="s">
        <v>1000</v>
      </c>
      <c r="AQ8" s="247"/>
      <c r="AR8" s="102">
        <f aca="true" t="shared" si="0" ref="AR8:AR39">COUNT(AB8:AP8)</f>
        <v>1</v>
      </c>
      <c r="AS8" s="102">
        <f aca="true" t="shared" si="1" ref="AS8:AS39">IF(AR8&lt;=$AY$154,AR8,$AY$154)</f>
        <v>1</v>
      </c>
      <c r="AT8" s="102">
        <f aca="true" t="shared" si="2" ref="AT8:AT39">IF(AR8&lt;=$AY$154,0,AR8-$AY$154)</f>
        <v>0</v>
      </c>
    </row>
    <row r="9" spans="1:46" s="60" customFormat="1" ht="42.75" customHeight="1">
      <c r="A9" s="102">
        <v>0</v>
      </c>
      <c r="B9" s="103" t="s">
        <v>341</v>
      </c>
      <c r="C9" s="104" t="str">
        <f>IF(J9="","",TRIM(J9&amp;"　"&amp;K9))</f>
        <v>品川　勇樹</v>
      </c>
      <c r="D9" s="104" t="str">
        <f aca="true" t="shared" si="3" ref="D9:D112">IF(J9="","",ASC(TRIM(L9&amp;" "&amp;M9)))</f>
        <v>ｼﾅｶﾞﾜ ﾕｳｷ</v>
      </c>
      <c r="E9" s="105" t="s">
        <v>319</v>
      </c>
      <c r="F9" s="106"/>
      <c r="G9" s="160"/>
      <c r="H9" s="102"/>
      <c r="I9" s="103" t="s">
        <v>98</v>
      </c>
      <c r="J9" s="260" t="s">
        <v>292</v>
      </c>
      <c r="K9" s="261" t="s">
        <v>293</v>
      </c>
      <c r="L9" s="242" t="s">
        <v>294</v>
      </c>
      <c r="M9" s="243" t="s">
        <v>295</v>
      </c>
      <c r="N9" s="102" t="s">
        <v>38</v>
      </c>
      <c r="O9" s="103"/>
      <c r="P9" s="244" t="s">
        <v>854</v>
      </c>
      <c r="Q9" s="102"/>
      <c r="R9" s="102"/>
      <c r="S9" s="102"/>
      <c r="T9" s="245" t="s">
        <v>945</v>
      </c>
      <c r="U9" s="102" t="s">
        <v>980</v>
      </c>
      <c r="V9" s="102"/>
      <c r="W9" s="102"/>
      <c r="X9" s="246">
        <v>30076</v>
      </c>
      <c r="Y9" s="102">
        <f>IF(X9="","",DATEDIF(X9,'様式 A-1'!$G$2,"Y"))</f>
        <v>40</v>
      </c>
      <c r="Z9" s="102" t="s">
        <v>979</v>
      </c>
      <c r="AA9" s="102" t="s">
        <v>977</v>
      </c>
      <c r="AB9" s="375"/>
      <c r="AC9" s="328" t="s">
        <v>997</v>
      </c>
      <c r="AD9" s="376"/>
      <c r="AE9" s="328" t="s">
        <v>998</v>
      </c>
      <c r="AF9" s="377"/>
      <c r="AG9" s="375"/>
      <c r="AH9" s="328" t="s">
        <v>997</v>
      </c>
      <c r="AI9" s="376"/>
      <c r="AJ9" s="328" t="s">
        <v>998</v>
      </c>
      <c r="AK9" s="377"/>
      <c r="AL9" s="375"/>
      <c r="AM9" s="328" t="s">
        <v>997</v>
      </c>
      <c r="AN9" s="376"/>
      <c r="AO9" s="328" t="s">
        <v>998</v>
      </c>
      <c r="AP9" s="377"/>
      <c r="AQ9" s="247"/>
      <c r="AR9" s="102">
        <f t="shared" si="0"/>
        <v>0</v>
      </c>
      <c r="AS9" s="102">
        <f t="shared" si="1"/>
        <v>0</v>
      </c>
      <c r="AT9" s="102">
        <f t="shared" si="2"/>
        <v>0</v>
      </c>
    </row>
    <row r="10" spans="1:46" ht="42.75" customHeight="1">
      <c r="A10" s="24">
        <f>IF('様式 A-1'!$AL$1="","",'様式 A-1'!$AL$1)</f>
      </c>
      <c r="B10" s="54"/>
      <c r="C10" s="55">
        <f aca="true" t="shared" si="4" ref="C10:C113">IF(J10="","",TRIM(J10&amp;"　"&amp;K10))</f>
      </c>
      <c r="D10" s="55">
        <f t="shared" si="3"/>
      </c>
      <c r="E10" s="28">
        <f>'様式 A-1'!$D$7</f>
        <v>0</v>
      </c>
      <c r="F10" s="28" t="e">
        <f>'様式 WA-1（集計作業用）'!$D$6</f>
        <v>#N/A</v>
      </c>
      <c r="G10" s="161">
        <f>'様式 A-1'!$AG$7</f>
        <v>0</v>
      </c>
      <c r="H10" s="24"/>
      <c r="I10" s="54" t="s">
        <v>99</v>
      </c>
      <c r="J10" s="40"/>
      <c r="K10" s="41"/>
      <c r="L10" s="40"/>
      <c r="M10" s="41"/>
      <c r="N10" s="24" t="s">
        <v>38</v>
      </c>
      <c r="O10" s="54"/>
      <c r="P10" s="194"/>
      <c r="Q10" s="24"/>
      <c r="R10" s="24"/>
      <c r="S10" s="24"/>
      <c r="T10" s="29"/>
      <c r="U10" s="313"/>
      <c r="V10" s="24"/>
      <c r="W10" s="24"/>
      <c r="X10" s="23"/>
      <c r="Y10" s="24">
        <f>IF(X10="","",DATEDIF(X10,'様式 A-1'!$G$2,"Y"))</f>
      </c>
      <c r="Z10" s="24"/>
      <c r="AA10" s="313"/>
      <c r="AB10" s="329"/>
      <c r="AC10" s="334" t="s">
        <v>997</v>
      </c>
      <c r="AD10" s="330"/>
      <c r="AE10" s="334" t="s">
        <v>998</v>
      </c>
      <c r="AF10" s="331"/>
      <c r="AG10" s="329"/>
      <c r="AH10" s="334" t="s">
        <v>997</v>
      </c>
      <c r="AI10" s="330"/>
      <c r="AJ10" s="334" t="s">
        <v>998</v>
      </c>
      <c r="AK10" s="331"/>
      <c r="AL10" s="329"/>
      <c r="AM10" s="334" t="s">
        <v>997</v>
      </c>
      <c r="AN10" s="330"/>
      <c r="AO10" s="334" t="s">
        <v>998</v>
      </c>
      <c r="AP10" s="331"/>
      <c r="AQ10" s="247"/>
      <c r="AR10" s="24">
        <f t="shared" si="0"/>
        <v>0</v>
      </c>
      <c r="AS10" s="56">
        <f>IF(AR10&lt;=$AY$154,AR10,$AY$154)</f>
        <v>0</v>
      </c>
      <c r="AT10" s="56">
        <f t="shared" si="2"/>
        <v>0</v>
      </c>
    </row>
    <row r="11" spans="1:46" ht="42.75" customHeight="1">
      <c r="A11" s="24">
        <f>IF('様式 A-1'!$AL$1="","",'様式 A-1'!$AL$1)</f>
      </c>
      <c r="B11" s="54"/>
      <c r="C11" s="55">
        <f t="shared" si="4"/>
      </c>
      <c r="D11" s="55">
        <f t="shared" si="3"/>
      </c>
      <c r="E11" s="28">
        <f>'様式 A-1'!$D$7</f>
        <v>0</v>
      </c>
      <c r="F11" s="28" t="e">
        <f>'様式 WA-1（集計作業用）'!$D$6</f>
        <v>#N/A</v>
      </c>
      <c r="G11" s="161">
        <f>'様式 A-1'!$AG$7</f>
        <v>0</v>
      </c>
      <c r="H11" s="24"/>
      <c r="I11" s="54" t="s">
        <v>100</v>
      </c>
      <c r="J11" s="40"/>
      <c r="K11" s="41"/>
      <c r="L11" s="40"/>
      <c r="M11" s="41"/>
      <c r="N11" s="24" t="s">
        <v>38</v>
      </c>
      <c r="O11" s="54"/>
      <c r="P11" s="194"/>
      <c r="Q11" s="24"/>
      <c r="R11" s="24"/>
      <c r="S11" s="24"/>
      <c r="T11" s="29"/>
      <c r="U11" s="313"/>
      <c r="V11" s="24"/>
      <c r="W11" s="24"/>
      <c r="X11" s="23"/>
      <c r="Y11" s="24">
        <f>IF(X11="","",DATEDIF(X11,'様式 A-1'!$G$2,"Y"))</f>
      </c>
      <c r="Z11" s="24"/>
      <c r="AA11" s="313"/>
      <c r="AB11" s="329"/>
      <c r="AC11" s="334" t="s">
        <v>997</v>
      </c>
      <c r="AD11" s="330"/>
      <c r="AE11" s="334" t="s">
        <v>998</v>
      </c>
      <c r="AF11" s="331"/>
      <c r="AG11" s="329"/>
      <c r="AH11" s="334" t="s">
        <v>997</v>
      </c>
      <c r="AI11" s="330"/>
      <c r="AJ11" s="334" t="s">
        <v>998</v>
      </c>
      <c r="AK11" s="331"/>
      <c r="AL11" s="329"/>
      <c r="AM11" s="334" t="s">
        <v>997</v>
      </c>
      <c r="AN11" s="330"/>
      <c r="AO11" s="334" t="s">
        <v>998</v>
      </c>
      <c r="AP11" s="331"/>
      <c r="AQ11" s="247"/>
      <c r="AR11" s="24">
        <f t="shared" si="0"/>
        <v>0</v>
      </c>
      <c r="AS11" s="56">
        <f t="shared" si="1"/>
        <v>0</v>
      </c>
      <c r="AT11" s="56">
        <f t="shared" si="2"/>
        <v>0</v>
      </c>
    </row>
    <row r="12" spans="1:46" ht="42.75" customHeight="1">
      <c r="A12" s="24">
        <f>IF('様式 A-1'!$AL$1="","",'様式 A-1'!$AL$1)</f>
      </c>
      <c r="B12" s="54"/>
      <c r="C12" s="55">
        <f t="shared" si="4"/>
      </c>
      <c r="D12" s="55">
        <f t="shared" si="3"/>
      </c>
      <c r="E12" s="28">
        <f>'様式 A-1'!$D$7</f>
        <v>0</v>
      </c>
      <c r="F12" s="28" t="e">
        <f>'様式 WA-1（集計作業用）'!$D$6</f>
        <v>#N/A</v>
      </c>
      <c r="G12" s="161">
        <f>'様式 A-1'!$AG$7</f>
        <v>0</v>
      </c>
      <c r="H12" s="24"/>
      <c r="I12" s="54" t="s">
        <v>101</v>
      </c>
      <c r="J12" s="40"/>
      <c r="K12" s="41"/>
      <c r="L12" s="40"/>
      <c r="M12" s="41"/>
      <c r="N12" s="24" t="s">
        <v>38</v>
      </c>
      <c r="O12" s="54"/>
      <c r="P12" s="194"/>
      <c r="Q12" s="24"/>
      <c r="R12" s="24"/>
      <c r="S12" s="24"/>
      <c r="T12" s="29"/>
      <c r="U12" s="313"/>
      <c r="V12" s="24"/>
      <c r="W12" s="24"/>
      <c r="X12" s="23"/>
      <c r="Y12" s="24">
        <f>IF(X12="","",DATEDIF(X12,'様式 A-1'!$G$2,"Y"))</f>
      </c>
      <c r="Z12" s="24"/>
      <c r="AA12" s="313"/>
      <c r="AB12" s="329"/>
      <c r="AC12" s="334" t="s">
        <v>997</v>
      </c>
      <c r="AD12" s="330"/>
      <c r="AE12" s="334" t="s">
        <v>998</v>
      </c>
      <c r="AF12" s="331"/>
      <c r="AG12" s="329"/>
      <c r="AH12" s="334" t="s">
        <v>997</v>
      </c>
      <c r="AI12" s="330"/>
      <c r="AJ12" s="334" t="s">
        <v>998</v>
      </c>
      <c r="AK12" s="331"/>
      <c r="AL12" s="329"/>
      <c r="AM12" s="334" t="s">
        <v>997</v>
      </c>
      <c r="AN12" s="330"/>
      <c r="AO12" s="334" t="s">
        <v>998</v>
      </c>
      <c r="AP12" s="331"/>
      <c r="AQ12" s="247"/>
      <c r="AR12" s="24">
        <f t="shared" si="0"/>
        <v>0</v>
      </c>
      <c r="AS12" s="56">
        <f t="shared" si="1"/>
        <v>0</v>
      </c>
      <c r="AT12" s="56">
        <f t="shared" si="2"/>
        <v>0</v>
      </c>
    </row>
    <row r="13" spans="1:46" ht="42.75" customHeight="1">
      <c r="A13" s="24">
        <f>IF('様式 A-1'!$AL$1="","",'様式 A-1'!$AL$1)</f>
      </c>
      <c r="B13" s="54"/>
      <c r="C13" s="55">
        <f t="shared" si="4"/>
      </c>
      <c r="D13" s="55">
        <f t="shared" si="3"/>
      </c>
      <c r="E13" s="28">
        <f>'様式 A-1'!$D$7</f>
        <v>0</v>
      </c>
      <c r="F13" s="28" t="e">
        <f>'様式 WA-1（集計作業用）'!$D$6</f>
        <v>#N/A</v>
      </c>
      <c r="G13" s="161">
        <f>'様式 A-1'!$AG$7</f>
        <v>0</v>
      </c>
      <c r="H13" s="24"/>
      <c r="I13" s="54" t="s">
        <v>102</v>
      </c>
      <c r="J13" s="40"/>
      <c r="K13" s="41"/>
      <c r="L13" s="40"/>
      <c r="M13" s="41"/>
      <c r="N13" s="24" t="s">
        <v>38</v>
      </c>
      <c r="O13" s="54"/>
      <c r="P13" s="194"/>
      <c r="Q13" s="24"/>
      <c r="R13" s="24"/>
      <c r="S13" s="24"/>
      <c r="T13" s="29"/>
      <c r="U13" s="313"/>
      <c r="V13" s="24"/>
      <c r="W13" s="24"/>
      <c r="X13" s="23"/>
      <c r="Y13" s="24">
        <f>IF(X13="","",DATEDIF(X13,'様式 A-1'!$G$2,"Y"))</f>
      </c>
      <c r="Z13" s="24"/>
      <c r="AA13" s="313"/>
      <c r="AB13" s="329"/>
      <c r="AC13" s="334" t="s">
        <v>997</v>
      </c>
      <c r="AD13" s="330"/>
      <c r="AE13" s="334" t="s">
        <v>998</v>
      </c>
      <c r="AF13" s="331"/>
      <c r="AG13" s="329"/>
      <c r="AH13" s="334" t="s">
        <v>997</v>
      </c>
      <c r="AI13" s="330"/>
      <c r="AJ13" s="334" t="s">
        <v>998</v>
      </c>
      <c r="AK13" s="331"/>
      <c r="AL13" s="329"/>
      <c r="AM13" s="334" t="s">
        <v>997</v>
      </c>
      <c r="AN13" s="330"/>
      <c r="AO13" s="334" t="s">
        <v>998</v>
      </c>
      <c r="AP13" s="331"/>
      <c r="AQ13" s="247"/>
      <c r="AR13" s="24">
        <f t="shared" si="0"/>
        <v>0</v>
      </c>
      <c r="AS13" s="56">
        <f t="shared" si="1"/>
        <v>0</v>
      </c>
      <c r="AT13" s="56">
        <f t="shared" si="2"/>
        <v>0</v>
      </c>
    </row>
    <row r="14" spans="1:46" ht="42.75" customHeight="1">
      <c r="A14" s="24">
        <f>IF('様式 A-1'!$AL$1="","",'様式 A-1'!$AL$1)</f>
      </c>
      <c r="B14" s="54"/>
      <c r="C14" s="55">
        <f t="shared" si="4"/>
      </c>
      <c r="D14" s="55">
        <f t="shared" si="3"/>
      </c>
      <c r="E14" s="28">
        <f>'様式 A-1'!$D$7</f>
        <v>0</v>
      </c>
      <c r="F14" s="28" t="e">
        <f>'様式 WA-1（集計作業用）'!$D$6</f>
        <v>#N/A</v>
      </c>
      <c r="G14" s="161">
        <f>'様式 A-1'!$AG$7</f>
        <v>0</v>
      </c>
      <c r="H14" s="24"/>
      <c r="I14" s="54" t="s">
        <v>103</v>
      </c>
      <c r="J14" s="40"/>
      <c r="K14" s="41"/>
      <c r="L14" s="40"/>
      <c r="M14" s="41"/>
      <c r="N14" s="24" t="s">
        <v>38</v>
      </c>
      <c r="O14" s="54"/>
      <c r="P14" s="194"/>
      <c r="Q14" s="24"/>
      <c r="R14" s="24"/>
      <c r="S14" s="24"/>
      <c r="T14" s="29"/>
      <c r="U14" s="313"/>
      <c r="V14" s="24"/>
      <c r="W14" s="24"/>
      <c r="X14" s="23"/>
      <c r="Y14" s="24">
        <f>IF(X14="","",DATEDIF(X14,'様式 A-1'!$G$2,"Y"))</f>
      </c>
      <c r="Z14" s="24"/>
      <c r="AA14" s="313"/>
      <c r="AB14" s="329"/>
      <c r="AC14" s="334" t="s">
        <v>997</v>
      </c>
      <c r="AD14" s="330"/>
      <c r="AE14" s="334" t="s">
        <v>998</v>
      </c>
      <c r="AF14" s="331"/>
      <c r="AG14" s="329"/>
      <c r="AH14" s="334" t="s">
        <v>997</v>
      </c>
      <c r="AI14" s="330"/>
      <c r="AJ14" s="334" t="s">
        <v>998</v>
      </c>
      <c r="AK14" s="331"/>
      <c r="AL14" s="329"/>
      <c r="AM14" s="334" t="s">
        <v>997</v>
      </c>
      <c r="AN14" s="330"/>
      <c r="AO14" s="334" t="s">
        <v>998</v>
      </c>
      <c r="AP14" s="331"/>
      <c r="AQ14" s="247"/>
      <c r="AR14" s="24">
        <f t="shared" si="0"/>
        <v>0</v>
      </c>
      <c r="AS14" s="56">
        <f t="shared" si="1"/>
        <v>0</v>
      </c>
      <c r="AT14" s="56">
        <f t="shared" si="2"/>
        <v>0</v>
      </c>
    </row>
    <row r="15" spans="1:46" ht="42.75" customHeight="1">
      <c r="A15" s="24">
        <f>IF('様式 A-1'!$AL$1="","",'様式 A-1'!$AL$1)</f>
      </c>
      <c r="B15" s="54"/>
      <c r="C15" s="55">
        <f t="shared" si="4"/>
      </c>
      <c r="D15" s="55">
        <f t="shared" si="3"/>
      </c>
      <c r="E15" s="28">
        <f>'様式 A-1'!$D$7</f>
        <v>0</v>
      </c>
      <c r="F15" s="28" t="e">
        <f>'様式 WA-1（集計作業用）'!$D$6</f>
        <v>#N/A</v>
      </c>
      <c r="G15" s="161">
        <f>'様式 A-1'!$AG$7</f>
        <v>0</v>
      </c>
      <c r="H15" s="24"/>
      <c r="I15" s="54" t="s">
        <v>104</v>
      </c>
      <c r="J15" s="40"/>
      <c r="K15" s="41"/>
      <c r="L15" s="40"/>
      <c r="M15" s="41"/>
      <c r="N15" s="24" t="s">
        <v>38</v>
      </c>
      <c r="O15" s="54"/>
      <c r="P15" s="194"/>
      <c r="Q15" s="24"/>
      <c r="R15" s="24"/>
      <c r="S15" s="24"/>
      <c r="T15" s="29"/>
      <c r="U15" s="313"/>
      <c r="V15" s="24"/>
      <c r="W15" s="24"/>
      <c r="X15" s="23"/>
      <c r="Y15" s="24">
        <f>IF(X15="","",DATEDIF(X15,'様式 A-1'!$G$2,"Y"))</f>
      </c>
      <c r="Z15" s="24"/>
      <c r="AA15" s="313"/>
      <c r="AB15" s="329"/>
      <c r="AC15" s="334" t="s">
        <v>997</v>
      </c>
      <c r="AD15" s="330"/>
      <c r="AE15" s="334" t="s">
        <v>998</v>
      </c>
      <c r="AF15" s="331"/>
      <c r="AG15" s="329"/>
      <c r="AH15" s="334" t="s">
        <v>997</v>
      </c>
      <c r="AI15" s="330"/>
      <c r="AJ15" s="334" t="s">
        <v>998</v>
      </c>
      <c r="AK15" s="331"/>
      <c r="AL15" s="329"/>
      <c r="AM15" s="334" t="s">
        <v>997</v>
      </c>
      <c r="AN15" s="330"/>
      <c r="AO15" s="334" t="s">
        <v>998</v>
      </c>
      <c r="AP15" s="331"/>
      <c r="AQ15" s="247"/>
      <c r="AR15" s="24">
        <f t="shared" si="0"/>
        <v>0</v>
      </c>
      <c r="AS15" s="56">
        <f t="shared" si="1"/>
        <v>0</v>
      </c>
      <c r="AT15" s="56">
        <f t="shared" si="2"/>
        <v>0</v>
      </c>
    </row>
    <row r="16" spans="1:46" ht="42.75" customHeight="1">
      <c r="A16" s="24">
        <f>IF('様式 A-1'!$AL$1="","",'様式 A-1'!$AL$1)</f>
      </c>
      <c r="B16" s="54"/>
      <c r="C16" s="55">
        <f t="shared" si="4"/>
      </c>
      <c r="D16" s="55">
        <f t="shared" si="3"/>
      </c>
      <c r="E16" s="28">
        <f>'様式 A-1'!$D$7</f>
        <v>0</v>
      </c>
      <c r="F16" s="28" t="e">
        <f>'様式 WA-1（集計作業用）'!$D$6</f>
        <v>#N/A</v>
      </c>
      <c r="G16" s="161">
        <f>'様式 A-1'!$AG$7</f>
        <v>0</v>
      </c>
      <c r="H16" s="24"/>
      <c r="I16" s="54" t="s">
        <v>105</v>
      </c>
      <c r="J16" s="40"/>
      <c r="K16" s="41"/>
      <c r="L16" s="40"/>
      <c r="M16" s="41"/>
      <c r="N16" s="24" t="s">
        <v>38</v>
      </c>
      <c r="O16" s="54"/>
      <c r="P16" s="194"/>
      <c r="Q16" s="24"/>
      <c r="R16" s="24"/>
      <c r="S16" s="24"/>
      <c r="T16" s="29"/>
      <c r="U16" s="313"/>
      <c r="V16" s="24"/>
      <c r="W16" s="24"/>
      <c r="X16" s="23"/>
      <c r="Y16" s="24">
        <f>IF(X16="","",DATEDIF(X16,'様式 A-1'!$G$2,"Y"))</f>
      </c>
      <c r="Z16" s="24"/>
      <c r="AA16" s="313"/>
      <c r="AB16" s="329"/>
      <c r="AC16" s="334" t="s">
        <v>997</v>
      </c>
      <c r="AD16" s="330"/>
      <c r="AE16" s="334" t="s">
        <v>998</v>
      </c>
      <c r="AF16" s="331"/>
      <c r="AG16" s="329"/>
      <c r="AH16" s="334" t="s">
        <v>997</v>
      </c>
      <c r="AI16" s="330"/>
      <c r="AJ16" s="334" t="s">
        <v>998</v>
      </c>
      <c r="AK16" s="331"/>
      <c r="AL16" s="329"/>
      <c r="AM16" s="334" t="s">
        <v>997</v>
      </c>
      <c r="AN16" s="330"/>
      <c r="AO16" s="334" t="s">
        <v>998</v>
      </c>
      <c r="AP16" s="331"/>
      <c r="AQ16" s="247"/>
      <c r="AR16" s="24">
        <f t="shared" si="0"/>
        <v>0</v>
      </c>
      <c r="AS16" s="56">
        <f t="shared" si="1"/>
        <v>0</v>
      </c>
      <c r="AT16" s="56">
        <f t="shared" si="2"/>
        <v>0</v>
      </c>
    </row>
    <row r="17" spans="1:46" ht="42.75" customHeight="1">
      <c r="A17" s="24">
        <f>IF('様式 A-1'!$AL$1="","",'様式 A-1'!$AL$1)</f>
      </c>
      <c r="B17" s="54"/>
      <c r="C17" s="55">
        <f t="shared" si="4"/>
      </c>
      <c r="D17" s="55">
        <f t="shared" si="3"/>
      </c>
      <c r="E17" s="28">
        <f>'様式 A-1'!$D$7</f>
        <v>0</v>
      </c>
      <c r="F17" s="28" t="e">
        <f>'様式 WA-1（集計作業用）'!$D$6</f>
        <v>#N/A</v>
      </c>
      <c r="G17" s="161">
        <f>'様式 A-1'!$AG$7</f>
        <v>0</v>
      </c>
      <c r="H17" s="24"/>
      <c r="I17" s="54" t="s">
        <v>106</v>
      </c>
      <c r="J17" s="40"/>
      <c r="K17" s="41"/>
      <c r="L17" s="40"/>
      <c r="M17" s="41"/>
      <c r="N17" s="24" t="s">
        <v>38</v>
      </c>
      <c r="O17" s="54"/>
      <c r="P17" s="194"/>
      <c r="Q17" s="24"/>
      <c r="R17" s="24"/>
      <c r="S17" s="24"/>
      <c r="T17" s="29"/>
      <c r="U17" s="313"/>
      <c r="V17" s="24"/>
      <c r="W17" s="24"/>
      <c r="X17" s="23"/>
      <c r="Y17" s="24">
        <f>IF(X17="","",DATEDIF(X17,'様式 A-1'!$G$2,"Y"))</f>
      </c>
      <c r="Z17" s="24"/>
      <c r="AA17" s="313"/>
      <c r="AB17" s="329"/>
      <c r="AC17" s="334" t="s">
        <v>997</v>
      </c>
      <c r="AD17" s="330"/>
      <c r="AE17" s="334" t="s">
        <v>998</v>
      </c>
      <c r="AF17" s="331"/>
      <c r="AG17" s="329"/>
      <c r="AH17" s="334" t="s">
        <v>997</v>
      </c>
      <c r="AI17" s="330"/>
      <c r="AJ17" s="334" t="s">
        <v>998</v>
      </c>
      <c r="AK17" s="331"/>
      <c r="AL17" s="329"/>
      <c r="AM17" s="334" t="s">
        <v>997</v>
      </c>
      <c r="AN17" s="330"/>
      <c r="AO17" s="334" t="s">
        <v>998</v>
      </c>
      <c r="AP17" s="331"/>
      <c r="AQ17" s="247"/>
      <c r="AR17" s="24">
        <f t="shared" si="0"/>
        <v>0</v>
      </c>
      <c r="AS17" s="56">
        <f t="shared" si="1"/>
        <v>0</v>
      </c>
      <c r="AT17" s="56">
        <f t="shared" si="2"/>
        <v>0</v>
      </c>
    </row>
    <row r="18" spans="1:46" ht="42.75" customHeight="1">
      <c r="A18" s="24">
        <f>IF('様式 A-1'!$AL$1="","",'様式 A-1'!$AL$1)</f>
      </c>
      <c r="B18" s="54"/>
      <c r="C18" s="55">
        <f t="shared" si="4"/>
      </c>
      <c r="D18" s="55">
        <f t="shared" si="3"/>
      </c>
      <c r="E18" s="28">
        <f>'様式 A-1'!$D$7</f>
        <v>0</v>
      </c>
      <c r="F18" s="28" t="e">
        <f>'様式 WA-1（集計作業用）'!$D$6</f>
        <v>#N/A</v>
      </c>
      <c r="G18" s="161">
        <f>'様式 A-1'!$AG$7</f>
        <v>0</v>
      </c>
      <c r="H18" s="24"/>
      <c r="I18" s="54" t="s">
        <v>107</v>
      </c>
      <c r="J18" s="40"/>
      <c r="K18" s="41"/>
      <c r="L18" s="40"/>
      <c r="M18" s="41"/>
      <c r="N18" s="24" t="s">
        <v>38</v>
      </c>
      <c r="O18" s="54"/>
      <c r="P18" s="194"/>
      <c r="Q18" s="24"/>
      <c r="R18" s="24"/>
      <c r="S18" s="24"/>
      <c r="T18" s="29"/>
      <c r="U18" s="313"/>
      <c r="V18" s="24"/>
      <c r="W18" s="24"/>
      <c r="X18" s="23"/>
      <c r="Y18" s="24">
        <f>IF(X18="","",DATEDIF(X18,'様式 A-1'!$G$2,"Y"))</f>
      </c>
      <c r="Z18" s="24"/>
      <c r="AA18" s="313"/>
      <c r="AB18" s="329"/>
      <c r="AC18" s="334" t="s">
        <v>997</v>
      </c>
      <c r="AD18" s="330"/>
      <c r="AE18" s="334" t="s">
        <v>998</v>
      </c>
      <c r="AF18" s="331"/>
      <c r="AG18" s="329"/>
      <c r="AH18" s="334" t="s">
        <v>997</v>
      </c>
      <c r="AI18" s="330"/>
      <c r="AJ18" s="334" t="s">
        <v>998</v>
      </c>
      <c r="AK18" s="331"/>
      <c r="AL18" s="329"/>
      <c r="AM18" s="334" t="s">
        <v>997</v>
      </c>
      <c r="AN18" s="330"/>
      <c r="AO18" s="334" t="s">
        <v>998</v>
      </c>
      <c r="AP18" s="331"/>
      <c r="AQ18" s="247"/>
      <c r="AR18" s="24">
        <f t="shared" si="0"/>
        <v>0</v>
      </c>
      <c r="AS18" s="56">
        <f t="shared" si="1"/>
        <v>0</v>
      </c>
      <c r="AT18" s="56">
        <f t="shared" si="2"/>
        <v>0</v>
      </c>
    </row>
    <row r="19" spans="1:46" ht="42.75" customHeight="1">
      <c r="A19" s="24">
        <f>IF('様式 A-1'!$AL$1="","",'様式 A-1'!$AL$1)</f>
      </c>
      <c r="B19" s="54"/>
      <c r="C19" s="55">
        <f t="shared" si="4"/>
      </c>
      <c r="D19" s="55">
        <f t="shared" si="3"/>
      </c>
      <c r="E19" s="28">
        <f>'様式 A-1'!$D$7</f>
        <v>0</v>
      </c>
      <c r="F19" s="28" t="e">
        <f>'様式 WA-1（集計作業用）'!$D$6</f>
        <v>#N/A</v>
      </c>
      <c r="G19" s="161">
        <f>'様式 A-1'!$AG$7</f>
        <v>0</v>
      </c>
      <c r="H19" s="24"/>
      <c r="I19" s="54" t="s">
        <v>108</v>
      </c>
      <c r="J19" s="40"/>
      <c r="K19" s="41"/>
      <c r="L19" s="40"/>
      <c r="M19" s="41"/>
      <c r="N19" s="24" t="s">
        <v>38</v>
      </c>
      <c r="O19" s="54"/>
      <c r="P19" s="194"/>
      <c r="Q19" s="24"/>
      <c r="R19" s="24"/>
      <c r="S19" s="24"/>
      <c r="T19" s="29"/>
      <c r="U19" s="313"/>
      <c r="V19" s="24"/>
      <c r="W19" s="24"/>
      <c r="X19" s="23"/>
      <c r="Y19" s="24">
        <f>IF(X19="","",DATEDIF(X19,'様式 A-1'!$G$2,"Y"))</f>
      </c>
      <c r="Z19" s="24"/>
      <c r="AA19" s="313"/>
      <c r="AB19" s="329"/>
      <c r="AC19" s="334" t="s">
        <v>997</v>
      </c>
      <c r="AD19" s="330"/>
      <c r="AE19" s="334" t="s">
        <v>998</v>
      </c>
      <c r="AF19" s="331"/>
      <c r="AG19" s="329"/>
      <c r="AH19" s="334" t="s">
        <v>997</v>
      </c>
      <c r="AI19" s="330"/>
      <c r="AJ19" s="334" t="s">
        <v>998</v>
      </c>
      <c r="AK19" s="331"/>
      <c r="AL19" s="329"/>
      <c r="AM19" s="334" t="s">
        <v>997</v>
      </c>
      <c r="AN19" s="330"/>
      <c r="AO19" s="334" t="s">
        <v>998</v>
      </c>
      <c r="AP19" s="331"/>
      <c r="AQ19" s="247"/>
      <c r="AR19" s="24">
        <f t="shared" si="0"/>
        <v>0</v>
      </c>
      <c r="AS19" s="56">
        <f t="shared" si="1"/>
        <v>0</v>
      </c>
      <c r="AT19" s="56">
        <f t="shared" si="2"/>
        <v>0</v>
      </c>
    </row>
    <row r="20" spans="1:46" ht="42.75" customHeight="1">
      <c r="A20" s="24">
        <f>IF('様式 A-1'!$AL$1="","",'様式 A-1'!$AL$1)</f>
      </c>
      <c r="B20" s="54"/>
      <c r="C20" s="55">
        <f t="shared" si="4"/>
      </c>
      <c r="D20" s="55">
        <f t="shared" si="3"/>
      </c>
      <c r="E20" s="28">
        <f>'様式 A-1'!$D$7</f>
        <v>0</v>
      </c>
      <c r="F20" s="28" t="e">
        <f>'様式 WA-1（集計作業用）'!$D$6</f>
        <v>#N/A</v>
      </c>
      <c r="G20" s="161">
        <f>'様式 A-1'!$AG$7</f>
        <v>0</v>
      </c>
      <c r="H20" s="24"/>
      <c r="I20" s="54" t="s">
        <v>109</v>
      </c>
      <c r="J20" s="40"/>
      <c r="K20" s="41"/>
      <c r="L20" s="40"/>
      <c r="M20" s="41"/>
      <c r="N20" s="24" t="s">
        <v>38</v>
      </c>
      <c r="O20" s="54"/>
      <c r="P20" s="194"/>
      <c r="Q20" s="24"/>
      <c r="R20" s="24"/>
      <c r="S20" s="24"/>
      <c r="T20" s="29"/>
      <c r="U20" s="313"/>
      <c r="V20" s="24"/>
      <c r="W20" s="24"/>
      <c r="X20" s="23"/>
      <c r="Y20" s="24">
        <f>IF(X20="","",DATEDIF(X20,'様式 A-1'!$G$2,"Y"))</f>
      </c>
      <c r="Z20" s="24"/>
      <c r="AA20" s="313"/>
      <c r="AB20" s="329"/>
      <c r="AC20" s="334" t="s">
        <v>997</v>
      </c>
      <c r="AD20" s="330"/>
      <c r="AE20" s="334" t="s">
        <v>998</v>
      </c>
      <c r="AF20" s="331"/>
      <c r="AG20" s="329"/>
      <c r="AH20" s="334" t="s">
        <v>997</v>
      </c>
      <c r="AI20" s="330"/>
      <c r="AJ20" s="334" t="s">
        <v>998</v>
      </c>
      <c r="AK20" s="331"/>
      <c r="AL20" s="329"/>
      <c r="AM20" s="334" t="s">
        <v>997</v>
      </c>
      <c r="AN20" s="330"/>
      <c r="AO20" s="334" t="s">
        <v>998</v>
      </c>
      <c r="AP20" s="331"/>
      <c r="AQ20" s="247"/>
      <c r="AR20" s="24">
        <f t="shared" si="0"/>
        <v>0</v>
      </c>
      <c r="AS20" s="56">
        <f t="shared" si="1"/>
        <v>0</v>
      </c>
      <c r="AT20" s="56">
        <f t="shared" si="2"/>
        <v>0</v>
      </c>
    </row>
    <row r="21" spans="1:46" ht="42.75" customHeight="1">
      <c r="A21" s="24">
        <f>IF('様式 A-1'!$AL$1="","",'様式 A-1'!$AL$1)</f>
      </c>
      <c r="B21" s="54"/>
      <c r="C21" s="55">
        <f t="shared" si="4"/>
      </c>
      <c r="D21" s="55">
        <f t="shared" si="3"/>
      </c>
      <c r="E21" s="28">
        <f>'様式 A-1'!$D$7</f>
        <v>0</v>
      </c>
      <c r="F21" s="28" t="e">
        <f>'様式 WA-1（集計作業用）'!$D$6</f>
        <v>#N/A</v>
      </c>
      <c r="G21" s="161">
        <f>'様式 A-1'!$AG$7</f>
        <v>0</v>
      </c>
      <c r="H21" s="24"/>
      <c r="I21" s="54" t="s">
        <v>110</v>
      </c>
      <c r="J21" s="40"/>
      <c r="K21" s="41"/>
      <c r="L21" s="40"/>
      <c r="M21" s="41"/>
      <c r="N21" s="24" t="s">
        <v>38</v>
      </c>
      <c r="O21" s="54"/>
      <c r="P21" s="194"/>
      <c r="Q21" s="24"/>
      <c r="R21" s="24"/>
      <c r="S21" s="24"/>
      <c r="T21" s="29"/>
      <c r="U21" s="313"/>
      <c r="V21" s="24"/>
      <c r="W21" s="24"/>
      <c r="X21" s="23"/>
      <c r="Y21" s="24">
        <f>IF(X21="","",DATEDIF(X21,'様式 A-1'!$G$2,"Y"))</f>
      </c>
      <c r="Z21" s="24"/>
      <c r="AA21" s="313"/>
      <c r="AB21" s="329"/>
      <c r="AC21" s="334" t="s">
        <v>997</v>
      </c>
      <c r="AD21" s="330"/>
      <c r="AE21" s="334" t="s">
        <v>998</v>
      </c>
      <c r="AF21" s="331"/>
      <c r="AG21" s="329"/>
      <c r="AH21" s="334" t="s">
        <v>997</v>
      </c>
      <c r="AI21" s="330"/>
      <c r="AJ21" s="334" t="s">
        <v>998</v>
      </c>
      <c r="AK21" s="331"/>
      <c r="AL21" s="329"/>
      <c r="AM21" s="334" t="s">
        <v>997</v>
      </c>
      <c r="AN21" s="330"/>
      <c r="AO21" s="334" t="s">
        <v>998</v>
      </c>
      <c r="AP21" s="331"/>
      <c r="AQ21" s="247"/>
      <c r="AR21" s="24">
        <f t="shared" si="0"/>
        <v>0</v>
      </c>
      <c r="AS21" s="56">
        <f t="shared" si="1"/>
        <v>0</v>
      </c>
      <c r="AT21" s="56">
        <f t="shared" si="2"/>
        <v>0</v>
      </c>
    </row>
    <row r="22" spans="1:46" ht="42.75" customHeight="1">
      <c r="A22" s="24">
        <f>IF('様式 A-1'!$AL$1="","",'様式 A-1'!$AL$1)</f>
      </c>
      <c r="B22" s="54"/>
      <c r="C22" s="55">
        <f t="shared" si="4"/>
      </c>
      <c r="D22" s="55">
        <f t="shared" si="3"/>
      </c>
      <c r="E22" s="28">
        <f>'様式 A-1'!$D$7</f>
        <v>0</v>
      </c>
      <c r="F22" s="28" t="e">
        <f>'様式 WA-1（集計作業用）'!$D$6</f>
        <v>#N/A</v>
      </c>
      <c r="G22" s="161">
        <f>'様式 A-1'!$AG$7</f>
        <v>0</v>
      </c>
      <c r="H22" s="24"/>
      <c r="I22" s="54" t="s">
        <v>111</v>
      </c>
      <c r="J22" s="40"/>
      <c r="K22" s="41"/>
      <c r="L22" s="40"/>
      <c r="M22" s="41"/>
      <c r="N22" s="24" t="s">
        <v>38</v>
      </c>
      <c r="O22" s="54"/>
      <c r="P22" s="194"/>
      <c r="Q22" s="24"/>
      <c r="R22" s="24"/>
      <c r="S22" s="24"/>
      <c r="T22" s="29"/>
      <c r="U22" s="313"/>
      <c r="V22" s="24"/>
      <c r="W22" s="24"/>
      <c r="X22" s="23"/>
      <c r="Y22" s="24">
        <f>IF(X22="","",DATEDIF(X22,'様式 A-1'!$G$2,"Y"))</f>
      </c>
      <c r="Z22" s="24"/>
      <c r="AA22" s="313"/>
      <c r="AB22" s="329"/>
      <c r="AC22" s="334" t="s">
        <v>997</v>
      </c>
      <c r="AD22" s="330"/>
      <c r="AE22" s="334" t="s">
        <v>998</v>
      </c>
      <c r="AF22" s="331"/>
      <c r="AG22" s="329"/>
      <c r="AH22" s="334" t="s">
        <v>997</v>
      </c>
      <c r="AI22" s="330"/>
      <c r="AJ22" s="334" t="s">
        <v>998</v>
      </c>
      <c r="AK22" s="331"/>
      <c r="AL22" s="329"/>
      <c r="AM22" s="334" t="s">
        <v>997</v>
      </c>
      <c r="AN22" s="330"/>
      <c r="AO22" s="334" t="s">
        <v>998</v>
      </c>
      <c r="AP22" s="331"/>
      <c r="AQ22" s="247"/>
      <c r="AR22" s="24">
        <f t="shared" si="0"/>
        <v>0</v>
      </c>
      <c r="AS22" s="56">
        <f t="shared" si="1"/>
        <v>0</v>
      </c>
      <c r="AT22" s="56">
        <f t="shared" si="2"/>
        <v>0</v>
      </c>
    </row>
    <row r="23" spans="1:46" ht="42.75" customHeight="1">
      <c r="A23" s="24">
        <f>IF('様式 A-1'!$AL$1="","",'様式 A-1'!$AL$1)</f>
      </c>
      <c r="B23" s="54"/>
      <c r="C23" s="55">
        <f t="shared" si="4"/>
      </c>
      <c r="D23" s="55">
        <f t="shared" si="3"/>
      </c>
      <c r="E23" s="28">
        <f>'様式 A-1'!$D$7</f>
        <v>0</v>
      </c>
      <c r="F23" s="28" t="e">
        <f>'様式 WA-1（集計作業用）'!$D$6</f>
        <v>#N/A</v>
      </c>
      <c r="G23" s="161">
        <f>'様式 A-1'!$AG$7</f>
        <v>0</v>
      </c>
      <c r="H23" s="24"/>
      <c r="I23" s="54" t="s">
        <v>112</v>
      </c>
      <c r="J23" s="40"/>
      <c r="K23" s="41"/>
      <c r="L23" s="40"/>
      <c r="M23" s="41"/>
      <c r="N23" s="24" t="s">
        <v>38</v>
      </c>
      <c r="O23" s="54"/>
      <c r="P23" s="194"/>
      <c r="Q23" s="24"/>
      <c r="R23" s="24"/>
      <c r="S23" s="24"/>
      <c r="T23" s="29"/>
      <c r="U23" s="313"/>
      <c r="V23" s="24"/>
      <c r="W23" s="24"/>
      <c r="X23" s="23"/>
      <c r="Y23" s="24">
        <f>IF(X23="","",DATEDIF(X23,'様式 A-1'!$G$2,"Y"))</f>
      </c>
      <c r="Z23" s="24"/>
      <c r="AA23" s="313"/>
      <c r="AB23" s="329"/>
      <c r="AC23" s="334" t="s">
        <v>997</v>
      </c>
      <c r="AD23" s="330"/>
      <c r="AE23" s="334" t="s">
        <v>998</v>
      </c>
      <c r="AF23" s="331"/>
      <c r="AG23" s="329"/>
      <c r="AH23" s="334" t="s">
        <v>997</v>
      </c>
      <c r="AI23" s="330"/>
      <c r="AJ23" s="334" t="s">
        <v>998</v>
      </c>
      <c r="AK23" s="331"/>
      <c r="AL23" s="329"/>
      <c r="AM23" s="334" t="s">
        <v>997</v>
      </c>
      <c r="AN23" s="330"/>
      <c r="AO23" s="334" t="s">
        <v>998</v>
      </c>
      <c r="AP23" s="331"/>
      <c r="AQ23" s="247"/>
      <c r="AR23" s="24">
        <f t="shared" si="0"/>
        <v>0</v>
      </c>
      <c r="AS23" s="56">
        <f t="shared" si="1"/>
        <v>0</v>
      </c>
      <c r="AT23" s="56">
        <f t="shared" si="2"/>
        <v>0</v>
      </c>
    </row>
    <row r="24" spans="1:46" ht="42.75" customHeight="1">
      <c r="A24" s="24">
        <f>IF('様式 A-1'!$AL$1="","",'様式 A-1'!$AL$1)</f>
      </c>
      <c r="B24" s="54"/>
      <c r="C24" s="55">
        <f t="shared" si="4"/>
      </c>
      <c r="D24" s="55">
        <f t="shared" si="3"/>
      </c>
      <c r="E24" s="28">
        <f>'様式 A-1'!$D$7</f>
        <v>0</v>
      </c>
      <c r="F24" s="28" t="e">
        <f>'様式 WA-1（集計作業用）'!$D$6</f>
        <v>#N/A</v>
      </c>
      <c r="G24" s="161">
        <f>'様式 A-1'!$AG$7</f>
        <v>0</v>
      </c>
      <c r="H24" s="24"/>
      <c r="I24" s="54" t="s">
        <v>113</v>
      </c>
      <c r="J24" s="40"/>
      <c r="K24" s="41"/>
      <c r="L24" s="40"/>
      <c r="M24" s="41"/>
      <c r="N24" s="24" t="s">
        <v>38</v>
      </c>
      <c r="O24" s="54"/>
      <c r="P24" s="194"/>
      <c r="Q24" s="24"/>
      <c r="R24" s="24"/>
      <c r="S24" s="24"/>
      <c r="T24" s="29"/>
      <c r="U24" s="313"/>
      <c r="V24" s="24"/>
      <c r="W24" s="24"/>
      <c r="X24" s="23"/>
      <c r="Y24" s="24">
        <f>IF(X24="","",DATEDIF(X24,'様式 A-1'!$G$2,"Y"))</f>
      </c>
      <c r="Z24" s="24"/>
      <c r="AA24" s="313"/>
      <c r="AB24" s="329"/>
      <c r="AC24" s="334" t="s">
        <v>997</v>
      </c>
      <c r="AD24" s="330"/>
      <c r="AE24" s="334" t="s">
        <v>998</v>
      </c>
      <c r="AF24" s="331"/>
      <c r="AG24" s="329"/>
      <c r="AH24" s="334" t="s">
        <v>997</v>
      </c>
      <c r="AI24" s="330"/>
      <c r="AJ24" s="334" t="s">
        <v>998</v>
      </c>
      <c r="AK24" s="331"/>
      <c r="AL24" s="329"/>
      <c r="AM24" s="334" t="s">
        <v>997</v>
      </c>
      <c r="AN24" s="330"/>
      <c r="AO24" s="334" t="s">
        <v>998</v>
      </c>
      <c r="AP24" s="331"/>
      <c r="AQ24" s="247"/>
      <c r="AR24" s="24">
        <f t="shared" si="0"/>
        <v>0</v>
      </c>
      <c r="AS24" s="56">
        <f t="shared" si="1"/>
        <v>0</v>
      </c>
      <c r="AT24" s="56">
        <f t="shared" si="2"/>
        <v>0</v>
      </c>
    </row>
    <row r="25" spans="1:46" ht="42.75" customHeight="1">
      <c r="A25" s="24">
        <f>IF('様式 A-1'!$AL$1="","",'様式 A-1'!$AL$1)</f>
      </c>
      <c r="B25" s="54"/>
      <c r="C25" s="55">
        <f t="shared" si="4"/>
      </c>
      <c r="D25" s="55">
        <f t="shared" si="3"/>
      </c>
      <c r="E25" s="28">
        <f>'様式 A-1'!$D$7</f>
        <v>0</v>
      </c>
      <c r="F25" s="28" t="e">
        <f>'様式 WA-1（集計作業用）'!$D$6</f>
        <v>#N/A</v>
      </c>
      <c r="G25" s="161">
        <f>'様式 A-1'!$AG$7</f>
        <v>0</v>
      </c>
      <c r="H25" s="24"/>
      <c r="I25" s="54" t="s">
        <v>114</v>
      </c>
      <c r="J25" s="40"/>
      <c r="K25" s="41"/>
      <c r="L25" s="40"/>
      <c r="M25" s="41"/>
      <c r="N25" s="24" t="s">
        <v>38</v>
      </c>
      <c r="O25" s="54"/>
      <c r="P25" s="194"/>
      <c r="Q25" s="24"/>
      <c r="R25" s="24"/>
      <c r="S25" s="24"/>
      <c r="T25" s="29"/>
      <c r="U25" s="313"/>
      <c r="V25" s="24"/>
      <c r="W25" s="24"/>
      <c r="X25" s="23"/>
      <c r="Y25" s="24">
        <f>IF(X25="","",DATEDIF(X25,'様式 A-1'!$G$2,"Y"))</f>
      </c>
      <c r="Z25" s="24"/>
      <c r="AA25" s="313"/>
      <c r="AB25" s="329"/>
      <c r="AC25" s="334" t="s">
        <v>997</v>
      </c>
      <c r="AD25" s="330"/>
      <c r="AE25" s="334" t="s">
        <v>998</v>
      </c>
      <c r="AF25" s="331"/>
      <c r="AG25" s="329"/>
      <c r="AH25" s="334" t="s">
        <v>997</v>
      </c>
      <c r="AI25" s="330"/>
      <c r="AJ25" s="334" t="s">
        <v>998</v>
      </c>
      <c r="AK25" s="331"/>
      <c r="AL25" s="329"/>
      <c r="AM25" s="334" t="s">
        <v>997</v>
      </c>
      <c r="AN25" s="330"/>
      <c r="AO25" s="334" t="s">
        <v>998</v>
      </c>
      <c r="AP25" s="331"/>
      <c r="AQ25" s="247"/>
      <c r="AR25" s="24">
        <f t="shared" si="0"/>
        <v>0</v>
      </c>
      <c r="AS25" s="56">
        <f t="shared" si="1"/>
        <v>0</v>
      </c>
      <c r="AT25" s="56">
        <f t="shared" si="2"/>
        <v>0</v>
      </c>
    </row>
    <row r="26" spans="1:46" ht="42.75" customHeight="1">
      <c r="A26" s="24">
        <f>IF('様式 A-1'!$AL$1="","",'様式 A-1'!$AL$1)</f>
      </c>
      <c r="B26" s="54"/>
      <c r="C26" s="55">
        <f t="shared" si="4"/>
      </c>
      <c r="D26" s="55">
        <f t="shared" si="3"/>
      </c>
      <c r="E26" s="28">
        <f>'様式 A-1'!$D$7</f>
        <v>0</v>
      </c>
      <c r="F26" s="28" t="e">
        <f>'様式 WA-1（集計作業用）'!$D$6</f>
        <v>#N/A</v>
      </c>
      <c r="G26" s="161">
        <f>'様式 A-1'!$AG$7</f>
        <v>0</v>
      </c>
      <c r="H26" s="24"/>
      <c r="I26" s="54" t="s">
        <v>115</v>
      </c>
      <c r="J26" s="40"/>
      <c r="K26" s="41"/>
      <c r="L26" s="40"/>
      <c r="M26" s="41"/>
      <c r="N26" s="24" t="s">
        <v>38</v>
      </c>
      <c r="O26" s="54"/>
      <c r="P26" s="194"/>
      <c r="Q26" s="24"/>
      <c r="R26" s="24"/>
      <c r="S26" s="24"/>
      <c r="T26" s="29"/>
      <c r="U26" s="313"/>
      <c r="V26" s="24"/>
      <c r="W26" s="24"/>
      <c r="X26" s="23"/>
      <c r="Y26" s="24">
        <f>IF(X26="","",DATEDIF(X26,'様式 A-1'!$G$2,"Y"))</f>
      </c>
      <c r="Z26" s="24"/>
      <c r="AA26" s="313"/>
      <c r="AB26" s="329"/>
      <c r="AC26" s="334" t="s">
        <v>997</v>
      </c>
      <c r="AD26" s="330"/>
      <c r="AE26" s="334" t="s">
        <v>998</v>
      </c>
      <c r="AF26" s="331"/>
      <c r="AG26" s="329"/>
      <c r="AH26" s="334" t="s">
        <v>997</v>
      </c>
      <c r="AI26" s="330"/>
      <c r="AJ26" s="334" t="s">
        <v>998</v>
      </c>
      <c r="AK26" s="331"/>
      <c r="AL26" s="329"/>
      <c r="AM26" s="334" t="s">
        <v>997</v>
      </c>
      <c r="AN26" s="330"/>
      <c r="AO26" s="334" t="s">
        <v>998</v>
      </c>
      <c r="AP26" s="331"/>
      <c r="AQ26" s="247"/>
      <c r="AR26" s="24">
        <f t="shared" si="0"/>
        <v>0</v>
      </c>
      <c r="AS26" s="56">
        <f t="shared" si="1"/>
        <v>0</v>
      </c>
      <c r="AT26" s="56">
        <f t="shared" si="2"/>
        <v>0</v>
      </c>
    </row>
    <row r="27" spans="1:46" ht="42.75" customHeight="1">
      <c r="A27" s="24">
        <f>IF('様式 A-1'!$AL$1="","",'様式 A-1'!$AL$1)</f>
      </c>
      <c r="B27" s="54"/>
      <c r="C27" s="55">
        <f t="shared" si="4"/>
      </c>
      <c r="D27" s="55">
        <f t="shared" si="3"/>
      </c>
      <c r="E27" s="28">
        <f>'様式 A-1'!$D$7</f>
        <v>0</v>
      </c>
      <c r="F27" s="28" t="e">
        <f>'様式 WA-1（集計作業用）'!$D$6</f>
        <v>#N/A</v>
      </c>
      <c r="G27" s="161">
        <f>'様式 A-1'!$AG$7</f>
        <v>0</v>
      </c>
      <c r="H27" s="24"/>
      <c r="I27" s="54" t="s">
        <v>116</v>
      </c>
      <c r="J27" s="40"/>
      <c r="K27" s="41"/>
      <c r="L27" s="40"/>
      <c r="M27" s="41"/>
      <c r="N27" s="24" t="s">
        <v>38</v>
      </c>
      <c r="O27" s="54"/>
      <c r="P27" s="194"/>
      <c r="Q27" s="24"/>
      <c r="R27" s="24"/>
      <c r="S27" s="24"/>
      <c r="T27" s="29"/>
      <c r="U27" s="313"/>
      <c r="V27" s="24"/>
      <c r="W27" s="24"/>
      <c r="X27" s="23"/>
      <c r="Y27" s="24">
        <f>IF(X27="","",DATEDIF(X27,'様式 A-1'!$G$2,"Y"))</f>
      </c>
      <c r="Z27" s="24"/>
      <c r="AA27" s="313"/>
      <c r="AB27" s="329"/>
      <c r="AC27" s="334" t="s">
        <v>997</v>
      </c>
      <c r="AD27" s="330"/>
      <c r="AE27" s="334" t="s">
        <v>998</v>
      </c>
      <c r="AF27" s="331"/>
      <c r="AG27" s="329"/>
      <c r="AH27" s="334" t="s">
        <v>997</v>
      </c>
      <c r="AI27" s="330"/>
      <c r="AJ27" s="334" t="s">
        <v>998</v>
      </c>
      <c r="AK27" s="331"/>
      <c r="AL27" s="329"/>
      <c r="AM27" s="334" t="s">
        <v>997</v>
      </c>
      <c r="AN27" s="330"/>
      <c r="AO27" s="334" t="s">
        <v>998</v>
      </c>
      <c r="AP27" s="331"/>
      <c r="AQ27" s="247"/>
      <c r="AR27" s="24">
        <f t="shared" si="0"/>
        <v>0</v>
      </c>
      <c r="AS27" s="56">
        <f t="shared" si="1"/>
        <v>0</v>
      </c>
      <c r="AT27" s="56">
        <f t="shared" si="2"/>
        <v>0</v>
      </c>
    </row>
    <row r="28" spans="1:46" ht="42.75" customHeight="1">
      <c r="A28" s="24">
        <f>IF('様式 A-1'!$AL$1="","",'様式 A-1'!$AL$1)</f>
      </c>
      <c r="B28" s="54"/>
      <c r="C28" s="55">
        <f t="shared" si="4"/>
      </c>
      <c r="D28" s="55">
        <f t="shared" si="3"/>
      </c>
      <c r="E28" s="28">
        <f>'様式 A-1'!$D$7</f>
        <v>0</v>
      </c>
      <c r="F28" s="28" t="e">
        <f>'様式 WA-1（集計作業用）'!$D$6</f>
        <v>#N/A</v>
      </c>
      <c r="G28" s="161">
        <f>'様式 A-1'!$AG$7</f>
        <v>0</v>
      </c>
      <c r="H28" s="24"/>
      <c r="I28" s="54" t="s">
        <v>117</v>
      </c>
      <c r="J28" s="40"/>
      <c r="K28" s="41"/>
      <c r="L28" s="40"/>
      <c r="M28" s="41"/>
      <c r="N28" s="24" t="s">
        <v>38</v>
      </c>
      <c r="O28" s="54"/>
      <c r="P28" s="194"/>
      <c r="Q28" s="24"/>
      <c r="R28" s="24"/>
      <c r="S28" s="24"/>
      <c r="T28" s="29"/>
      <c r="U28" s="313"/>
      <c r="V28" s="24"/>
      <c r="W28" s="24"/>
      <c r="X28" s="23"/>
      <c r="Y28" s="24">
        <f>IF(X28="","",DATEDIF(X28,'様式 A-1'!$G$2,"Y"))</f>
      </c>
      <c r="Z28" s="24"/>
      <c r="AA28" s="313"/>
      <c r="AB28" s="329"/>
      <c r="AC28" s="334" t="s">
        <v>997</v>
      </c>
      <c r="AD28" s="330"/>
      <c r="AE28" s="334" t="s">
        <v>998</v>
      </c>
      <c r="AF28" s="331"/>
      <c r="AG28" s="329"/>
      <c r="AH28" s="334" t="s">
        <v>997</v>
      </c>
      <c r="AI28" s="330"/>
      <c r="AJ28" s="334" t="s">
        <v>998</v>
      </c>
      <c r="AK28" s="331"/>
      <c r="AL28" s="329"/>
      <c r="AM28" s="334" t="s">
        <v>997</v>
      </c>
      <c r="AN28" s="330"/>
      <c r="AO28" s="334" t="s">
        <v>998</v>
      </c>
      <c r="AP28" s="331"/>
      <c r="AQ28" s="247"/>
      <c r="AR28" s="24">
        <f t="shared" si="0"/>
        <v>0</v>
      </c>
      <c r="AS28" s="56">
        <f t="shared" si="1"/>
        <v>0</v>
      </c>
      <c r="AT28" s="56">
        <f t="shared" si="2"/>
        <v>0</v>
      </c>
    </row>
    <row r="29" spans="1:46" ht="42.75" customHeight="1">
      <c r="A29" s="24">
        <f>IF('様式 A-1'!$AL$1="","",'様式 A-1'!$AL$1)</f>
      </c>
      <c r="B29" s="54"/>
      <c r="C29" s="55">
        <f t="shared" si="4"/>
      </c>
      <c r="D29" s="55">
        <f t="shared" si="3"/>
      </c>
      <c r="E29" s="28">
        <f>'様式 A-1'!$D$7</f>
        <v>0</v>
      </c>
      <c r="F29" s="28" t="e">
        <f>'様式 WA-1（集計作業用）'!$D$6</f>
        <v>#N/A</v>
      </c>
      <c r="G29" s="161">
        <f>'様式 A-1'!$AG$7</f>
        <v>0</v>
      </c>
      <c r="H29" s="24"/>
      <c r="I29" s="54" t="s">
        <v>118</v>
      </c>
      <c r="J29" s="40"/>
      <c r="K29" s="41"/>
      <c r="L29" s="40"/>
      <c r="M29" s="41"/>
      <c r="N29" s="24" t="s">
        <v>38</v>
      </c>
      <c r="O29" s="54"/>
      <c r="P29" s="194"/>
      <c r="Q29" s="24"/>
      <c r="R29" s="24"/>
      <c r="S29" s="24"/>
      <c r="T29" s="29"/>
      <c r="U29" s="313"/>
      <c r="V29" s="24"/>
      <c r="W29" s="24"/>
      <c r="X29" s="23"/>
      <c r="Y29" s="24">
        <f>IF(X29="","",DATEDIF(X29,'様式 A-1'!$G$2,"Y"))</f>
      </c>
      <c r="Z29" s="24"/>
      <c r="AA29" s="313"/>
      <c r="AB29" s="329"/>
      <c r="AC29" s="334" t="s">
        <v>997</v>
      </c>
      <c r="AD29" s="330"/>
      <c r="AE29" s="334" t="s">
        <v>998</v>
      </c>
      <c r="AF29" s="331"/>
      <c r="AG29" s="329"/>
      <c r="AH29" s="334" t="s">
        <v>997</v>
      </c>
      <c r="AI29" s="330"/>
      <c r="AJ29" s="334" t="s">
        <v>998</v>
      </c>
      <c r="AK29" s="331"/>
      <c r="AL29" s="329"/>
      <c r="AM29" s="334" t="s">
        <v>997</v>
      </c>
      <c r="AN29" s="330"/>
      <c r="AO29" s="334" t="s">
        <v>998</v>
      </c>
      <c r="AP29" s="331"/>
      <c r="AQ29" s="247"/>
      <c r="AR29" s="24">
        <f t="shared" si="0"/>
        <v>0</v>
      </c>
      <c r="AS29" s="56">
        <f t="shared" si="1"/>
        <v>0</v>
      </c>
      <c r="AT29" s="56">
        <f t="shared" si="2"/>
        <v>0</v>
      </c>
    </row>
    <row r="30" spans="1:46" ht="42.75" customHeight="1">
      <c r="A30" s="24">
        <f>IF('様式 A-1'!$AL$1="","",'様式 A-1'!$AL$1)</f>
      </c>
      <c r="B30" s="54"/>
      <c r="C30" s="55">
        <f t="shared" si="4"/>
      </c>
      <c r="D30" s="55">
        <f t="shared" si="3"/>
      </c>
      <c r="E30" s="28">
        <f>'様式 A-1'!$D$7</f>
        <v>0</v>
      </c>
      <c r="F30" s="28" t="e">
        <f>'様式 WA-1（集計作業用）'!$D$6</f>
        <v>#N/A</v>
      </c>
      <c r="G30" s="161">
        <f>'様式 A-1'!$AG$7</f>
        <v>0</v>
      </c>
      <c r="H30" s="24"/>
      <c r="I30" s="54" t="s">
        <v>119</v>
      </c>
      <c r="J30" s="40"/>
      <c r="K30" s="41"/>
      <c r="L30" s="40"/>
      <c r="M30" s="41"/>
      <c r="N30" s="24" t="s">
        <v>38</v>
      </c>
      <c r="O30" s="54"/>
      <c r="P30" s="194"/>
      <c r="Q30" s="24"/>
      <c r="R30" s="24"/>
      <c r="S30" s="24"/>
      <c r="T30" s="29"/>
      <c r="U30" s="313"/>
      <c r="V30" s="24"/>
      <c r="W30" s="24"/>
      <c r="X30" s="23"/>
      <c r="Y30" s="24">
        <f>IF(X30="","",DATEDIF(X30,'様式 A-1'!$G$2,"Y"))</f>
      </c>
      <c r="Z30" s="24"/>
      <c r="AA30" s="313"/>
      <c r="AB30" s="329"/>
      <c r="AC30" s="334" t="s">
        <v>997</v>
      </c>
      <c r="AD30" s="330"/>
      <c r="AE30" s="334" t="s">
        <v>998</v>
      </c>
      <c r="AF30" s="331"/>
      <c r="AG30" s="329"/>
      <c r="AH30" s="334" t="s">
        <v>997</v>
      </c>
      <c r="AI30" s="330"/>
      <c r="AJ30" s="334" t="s">
        <v>998</v>
      </c>
      <c r="AK30" s="331"/>
      <c r="AL30" s="329"/>
      <c r="AM30" s="334" t="s">
        <v>997</v>
      </c>
      <c r="AN30" s="330"/>
      <c r="AO30" s="334" t="s">
        <v>998</v>
      </c>
      <c r="AP30" s="331"/>
      <c r="AQ30" s="247"/>
      <c r="AR30" s="24">
        <f t="shared" si="0"/>
        <v>0</v>
      </c>
      <c r="AS30" s="56">
        <f t="shared" si="1"/>
        <v>0</v>
      </c>
      <c r="AT30" s="56">
        <f t="shared" si="2"/>
        <v>0</v>
      </c>
    </row>
    <row r="31" spans="1:46" ht="42.75" customHeight="1">
      <c r="A31" s="24">
        <f>IF('様式 A-1'!$AL$1="","",'様式 A-1'!$AL$1)</f>
      </c>
      <c r="B31" s="54"/>
      <c r="C31" s="55">
        <f t="shared" si="4"/>
      </c>
      <c r="D31" s="55">
        <f t="shared" si="3"/>
      </c>
      <c r="E31" s="28">
        <f>'様式 A-1'!$D$7</f>
        <v>0</v>
      </c>
      <c r="F31" s="28" t="e">
        <f>'様式 WA-1（集計作業用）'!$D$6</f>
        <v>#N/A</v>
      </c>
      <c r="G31" s="161">
        <f>'様式 A-1'!$AG$7</f>
        <v>0</v>
      </c>
      <c r="H31" s="24"/>
      <c r="I31" s="54" t="s">
        <v>120</v>
      </c>
      <c r="J31" s="40"/>
      <c r="K31" s="41"/>
      <c r="L31" s="40"/>
      <c r="M31" s="41"/>
      <c r="N31" s="24" t="s">
        <v>38</v>
      </c>
      <c r="O31" s="54"/>
      <c r="P31" s="194"/>
      <c r="Q31" s="24"/>
      <c r="R31" s="24"/>
      <c r="S31" s="24"/>
      <c r="T31" s="29"/>
      <c r="U31" s="313"/>
      <c r="V31" s="24"/>
      <c r="W31" s="24"/>
      <c r="X31" s="23"/>
      <c r="Y31" s="24">
        <f>IF(X31="","",DATEDIF(X31,'様式 A-1'!$G$2,"Y"))</f>
      </c>
      <c r="Z31" s="24"/>
      <c r="AA31" s="313"/>
      <c r="AB31" s="329"/>
      <c r="AC31" s="334" t="s">
        <v>997</v>
      </c>
      <c r="AD31" s="330"/>
      <c r="AE31" s="334" t="s">
        <v>998</v>
      </c>
      <c r="AF31" s="331"/>
      <c r="AG31" s="329"/>
      <c r="AH31" s="334" t="s">
        <v>997</v>
      </c>
      <c r="AI31" s="330"/>
      <c r="AJ31" s="334" t="s">
        <v>998</v>
      </c>
      <c r="AK31" s="331"/>
      <c r="AL31" s="329"/>
      <c r="AM31" s="334" t="s">
        <v>997</v>
      </c>
      <c r="AN31" s="330"/>
      <c r="AO31" s="334" t="s">
        <v>998</v>
      </c>
      <c r="AP31" s="331"/>
      <c r="AQ31" s="247"/>
      <c r="AR31" s="24">
        <f t="shared" si="0"/>
        <v>0</v>
      </c>
      <c r="AS31" s="56">
        <f t="shared" si="1"/>
        <v>0</v>
      </c>
      <c r="AT31" s="56">
        <f t="shared" si="2"/>
        <v>0</v>
      </c>
    </row>
    <row r="32" spans="1:46" ht="42.75" customHeight="1">
      <c r="A32" s="24">
        <f>IF('様式 A-1'!$AL$1="","",'様式 A-1'!$AL$1)</f>
      </c>
      <c r="B32" s="54"/>
      <c r="C32" s="55">
        <f t="shared" si="4"/>
      </c>
      <c r="D32" s="55">
        <f t="shared" si="3"/>
      </c>
      <c r="E32" s="28">
        <f>'様式 A-1'!$D$7</f>
        <v>0</v>
      </c>
      <c r="F32" s="28" t="e">
        <f>'様式 WA-1（集計作業用）'!$D$6</f>
        <v>#N/A</v>
      </c>
      <c r="G32" s="161">
        <f>'様式 A-1'!$AG$7</f>
        <v>0</v>
      </c>
      <c r="H32" s="24"/>
      <c r="I32" s="54" t="s">
        <v>121</v>
      </c>
      <c r="J32" s="40"/>
      <c r="K32" s="41"/>
      <c r="L32" s="40"/>
      <c r="M32" s="41"/>
      <c r="N32" s="24" t="s">
        <v>38</v>
      </c>
      <c r="O32" s="54"/>
      <c r="P32" s="194"/>
      <c r="Q32" s="24"/>
      <c r="R32" s="24"/>
      <c r="S32" s="24"/>
      <c r="T32" s="29"/>
      <c r="U32" s="313"/>
      <c r="V32" s="24"/>
      <c r="W32" s="24"/>
      <c r="X32" s="23"/>
      <c r="Y32" s="24">
        <f>IF(X32="","",DATEDIF(X32,'様式 A-1'!$G$2,"Y"))</f>
      </c>
      <c r="Z32" s="24"/>
      <c r="AA32" s="313"/>
      <c r="AB32" s="329"/>
      <c r="AC32" s="334" t="s">
        <v>997</v>
      </c>
      <c r="AD32" s="330"/>
      <c r="AE32" s="334" t="s">
        <v>998</v>
      </c>
      <c r="AF32" s="331"/>
      <c r="AG32" s="329"/>
      <c r="AH32" s="334" t="s">
        <v>997</v>
      </c>
      <c r="AI32" s="330"/>
      <c r="AJ32" s="334" t="s">
        <v>998</v>
      </c>
      <c r="AK32" s="331"/>
      <c r="AL32" s="329"/>
      <c r="AM32" s="334" t="s">
        <v>997</v>
      </c>
      <c r="AN32" s="330"/>
      <c r="AO32" s="334" t="s">
        <v>998</v>
      </c>
      <c r="AP32" s="331"/>
      <c r="AQ32" s="247"/>
      <c r="AR32" s="24">
        <f t="shared" si="0"/>
        <v>0</v>
      </c>
      <c r="AS32" s="56">
        <f t="shared" si="1"/>
        <v>0</v>
      </c>
      <c r="AT32" s="56">
        <f t="shared" si="2"/>
        <v>0</v>
      </c>
    </row>
    <row r="33" spans="1:46" ht="42.75" customHeight="1">
      <c r="A33" s="24">
        <f>IF('様式 A-1'!$AL$1="","",'様式 A-1'!$AL$1)</f>
      </c>
      <c r="B33" s="54"/>
      <c r="C33" s="55">
        <f t="shared" si="4"/>
      </c>
      <c r="D33" s="55">
        <f t="shared" si="3"/>
      </c>
      <c r="E33" s="28">
        <f>'様式 A-1'!$D$7</f>
        <v>0</v>
      </c>
      <c r="F33" s="28" t="e">
        <f>'様式 WA-1（集計作業用）'!$D$6</f>
        <v>#N/A</v>
      </c>
      <c r="G33" s="161">
        <f>'様式 A-1'!$AG$7</f>
        <v>0</v>
      </c>
      <c r="H33" s="24"/>
      <c r="I33" s="54" t="s">
        <v>122</v>
      </c>
      <c r="J33" s="40"/>
      <c r="K33" s="41"/>
      <c r="L33" s="40"/>
      <c r="M33" s="41"/>
      <c r="N33" s="24" t="s">
        <v>38</v>
      </c>
      <c r="O33" s="54"/>
      <c r="P33" s="194"/>
      <c r="Q33" s="24"/>
      <c r="R33" s="24"/>
      <c r="S33" s="24"/>
      <c r="T33" s="29"/>
      <c r="U33" s="313"/>
      <c r="V33" s="24"/>
      <c r="W33" s="24"/>
      <c r="X33" s="23"/>
      <c r="Y33" s="24">
        <f>IF(X33="","",DATEDIF(X33,'様式 A-1'!$G$2,"Y"))</f>
      </c>
      <c r="Z33" s="24"/>
      <c r="AA33" s="313"/>
      <c r="AB33" s="329"/>
      <c r="AC33" s="334" t="s">
        <v>997</v>
      </c>
      <c r="AD33" s="330"/>
      <c r="AE33" s="334" t="s">
        <v>998</v>
      </c>
      <c r="AF33" s="331"/>
      <c r="AG33" s="329"/>
      <c r="AH33" s="334" t="s">
        <v>997</v>
      </c>
      <c r="AI33" s="330"/>
      <c r="AJ33" s="334" t="s">
        <v>998</v>
      </c>
      <c r="AK33" s="331"/>
      <c r="AL33" s="329"/>
      <c r="AM33" s="334" t="s">
        <v>997</v>
      </c>
      <c r="AN33" s="330"/>
      <c r="AO33" s="334" t="s">
        <v>998</v>
      </c>
      <c r="AP33" s="331"/>
      <c r="AQ33" s="247"/>
      <c r="AR33" s="24">
        <f t="shared" si="0"/>
        <v>0</v>
      </c>
      <c r="AS33" s="56">
        <f t="shared" si="1"/>
        <v>0</v>
      </c>
      <c r="AT33" s="56">
        <f t="shared" si="2"/>
        <v>0</v>
      </c>
    </row>
    <row r="34" spans="1:46" ht="42.75" customHeight="1">
      <c r="A34" s="24">
        <f>IF('様式 A-1'!$AL$1="","",'様式 A-1'!$AL$1)</f>
      </c>
      <c r="B34" s="54"/>
      <c r="C34" s="55">
        <f t="shared" si="4"/>
      </c>
      <c r="D34" s="55">
        <f t="shared" si="3"/>
      </c>
      <c r="E34" s="28">
        <f>'様式 A-1'!$D$7</f>
        <v>0</v>
      </c>
      <c r="F34" s="28" t="e">
        <f>'様式 WA-1（集計作業用）'!$D$6</f>
        <v>#N/A</v>
      </c>
      <c r="G34" s="161">
        <f>'様式 A-1'!$AG$7</f>
        <v>0</v>
      </c>
      <c r="H34" s="24"/>
      <c r="I34" s="54" t="s">
        <v>123</v>
      </c>
      <c r="J34" s="40"/>
      <c r="K34" s="41"/>
      <c r="L34" s="40"/>
      <c r="M34" s="41"/>
      <c r="N34" s="24" t="s">
        <v>38</v>
      </c>
      <c r="O34" s="54"/>
      <c r="P34" s="194"/>
      <c r="Q34" s="24"/>
      <c r="R34" s="24"/>
      <c r="S34" s="24"/>
      <c r="T34" s="29"/>
      <c r="U34" s="313"/>
      <c r="V34" s="24"/>
      <c r="W34" s="24"/>
      <c r="X34" s="23"/>
      <c r="Y34" s="24">
        <f>IF(X34="","",DATEDIF(X34,'様式 A-1'!$G$2,"Y"))</f>
      </c>
      <c r="Z34" s="24"/>
      <c r="AA34" s="313"/>
      <c r="AB34" s="329"/>
      <c r="AC34" s="334" t="s">
        <v>997</v>
      </c>
      <c r="AD34" s="330"/>
      <c r="AE34" s="334" t="s">
        <v>998</v>
      </c>
      <c r="AF34" s="331"/>
      <c r="AG34" s="329"/>
      <c r="AH34" s="334" t="s">
        <v>997</v>
      </c>
      <c r="AI34" s="330"/>
      <c r="AJ34" s="334" t="s">
        <v>998</v>
      </c>
      <c r="AK34" s="331"/>
      <c r="AL34" s="329"/>
      <c r="AM34" s="334" t="s">
        <v>997</v>
      </c>
      <c r="AN34" s="330"/>
      <c r="AO34" s="334" t="s">
        <v>998</v>
      </c>
      <c r="AP34" s="331"/>
      <c r="AQ34" s="247"/>
      <c r="AR34" s="24">
        <f t="shared" si="0"/>
        <v>0</v>
      </c>
      <c r="AS34" s="56">
        <f t="shared" si="1"/>
        <v>0</v>
      </c>
      <c r="AT34" s="56">
        <f t="shared" si="2"/>
        <v>0</v>
      </c>
    </row>
    <row r="35" spans="1:46" ht="42.75" customHeight="1">
      <c r="A35" s="24">
        <f>IF('様式 A-1'!$AL$1="","",'様式 A-1'!$AL$1)</f>
      </c>
      <c r="B35" s="54"/>
      <c r="C35" s="55">
        <f t="shared" si="4"/>
      </c>
      <c r="D35" s="55">
        <f t="shared" si="3"/>
      </c>
      <c r="E35" s="28">
        <f>'様式 A-1'!$D$7</f>
        <v>0</v>
      </c>
      <c r="F35" s="28" t="e">
        <f>'様式 WA-1（集計作業用）'!$D$6</f>
        <v>#N/A</v>
      </c>
      <c r="G35" s="161">
        <f>'様式 A-1'!$AG$7</f>
        <v>0</v>
      </c>
      <c r="H35" s="24"/>
      <c r="I35" s="54" t="s">
        <v>124</v>
      </c>
      <c r="J35" s="40"/>
      <c r="K35" s="41"/>
      <c r="L35" s="40"/>
      <c r="M35" s="41"/>
      <c r="N35" s="24" t="s">
        <v>38</v>
      </c>
      <c r="O35" s="54"/>
      <c r="P35" s="194"/>
      <c r="Q35" s="24"/>
      <c r="R35" s="24"/>
      <c r="S35" s="24"/>
      <c r="T35" s="29"/>
      <c r="U35" s="313"/>
      <c r="V35" s="24"/>
      <c r="W35" s="24"/>
      <c r="X35" s="23"/>
      <c r="Y35" s="24">
        <f>IF(X35="","",DATEDIF(X35,'様式 A-1'!$G$2,"Y"))</f>
      </c>
      <c r="Z35" s="24"/>
      <c r="AA35" s="313"/>
      <c r="AB35" s="329"/>
      <c r="AC35" s="334" t="s">
        <v>997</v>
      </c>
      <c r="AD35" s="330"/>
      <c r="AE35" s="334" t="s">
        <v>998</v>
      </c>
      <c r="AF35" s="331"/>
      <c r="AG35" s="329"/>
      <c r="AH35" s="334" t="s">
        <v>997</v>
      </c>
      <c r="AI35" s="330"/>
      <c r="AJ35" s="334" t="s">
        <v>998</v>
      </c>
      <c r="AK35" s="331"/>
      <c r="AL35" s="329"/>
      <c r="AM35" s="334" t="s">
        <v>997</v>
      </c>
      <c r="AN35" s="330"/>
      <c r="AO35" s="334" t="s">
        <v>998</v>
      </c>
      <c r="AP35" s="331"/>
      <c r="AQ35" s="247"/>
      <c r="AR35" s="24">
        <f t="shared" si="0"/>
        <v>0</v>
      </c>
      <c r="AS35" s="56">
        <f t="shared" si="1"/>
        <v>0</v>
      </c>
      <c r="AT35" s="56">
        <f t="shared" si="2"/>
        <v>0</v>
      </c>
    </row>
    <row r="36" spans="1:46" ht="42.75" customHeight="1">
      <c r="A36" s="24">
        <f>IF('様式 A-1'!$AL$1="","",'様式 A-1'!$AL$1)</f>
      </c>
      <c r="B36" s="54"/>
      <c r="C36" s="55">
        <f t="shared" si="4"/>
      </c>
      <c r="D36" s="55">
        <f t="shared" si="3"/>
      </c>
      <c r="E36" s="28">
        <f>'様式 A-1'!$D$7</f>
        <v>0</v>
      </c>
      <c r="F36" s="28" t="e">
        <f>'様式 WA-1（集計作業用）'!$D$6</f>
        <v>#N/A</v>
      </c>
      <c r="G36" s="161">
        <f>'様式 A-1'!$AG$7</f>
        <v>0</v>
      </c>
      <c r="H36" s="24"/>
      <c r="I36" s="54" t="s">
        <v>125</v>
      </c>
      <c r="J36" s="40"/>
      <c r="K36" s="41"/>
      <c r="L36" s="40"/>
      <c r="M36" s="41"/>
      <c r="N36" s="24" t="s">
        <v>38</v>
      </c>
      <c r="O36" s="54"/>
      <c r="P36" s="194"/>
      <c r="Q36" s="24"/>
      <c r="R36" s="24"/>
      <c r="S36" s="24"/>
      <c r="T36" s="29"/>
      <c r="U36" s="313"/>
      <c r="V36" s="24"/>
      <c r="W36" s="24"/>
      <c r="X36" s="23"/>
      <c r="Y36" s="24">
        <f>IF(X36="","",DATEDIF(X36,'様式 A-1'!$G$2,"Y"))</f>
      </c>
      <c r="Z36" s="24"/>
      <c r="AA36" s="313"/>
      <c r="AB36" s="329"/>
      <c r="AC36" s="334" t="s">
        <v>997</v>
      </c>
      <c r="AD36" s="330"/>
      <c r="AE36" s="334" t="s">
        <v>998</v>
      </c>
      <c r="AF36" s="331"/>
      <c r="AG36" s="329"/>
      <c r="AH36" s="334" t="s">
        <v>997</v>
      </c>
      <c r="AI36" s="330"/>
      <c r="AJ36" s="334" t="s">
        <v>998</v>
      </c>
      <c r="AK36" s="331"/>
      <c r="AL36" s="329"/>
      <c r="AM36" s="334" t="s">
        <v>997</v>
      </c>
      <c r="AN36" s="330"/>
      <c r="AO36" s="334" t="s">
        <v>998</v>
      </c>
      <c r="AP36" s="331"/>
      <c r="AQ36" s="247"/>
      <c r="AR36" s="24">
        <f t="shared" si="0"/>
        <v>0</v>
      </c>
      <c r="AS36" s="56">
        <f t="shared" si="1"/>
        <v>0</v>
      </c>
      <c r="AT36" s="56">
        <f t="shared" si="2"/>
        <v>0</v>
      </c>
    </row>
    <row r="37" spans="1:46" ht="42.75" customHeight="1">
      <c r="A37" s="24">
        <f>IF('様式 A-1'!$AL$1="","",'様式 A-1'!$AL$1)</f>
      </c>
      <c r="B37" s="54"/>
      <c r="C37" s="55">
        <f t="shared" si="4"/>
      </c>
      <c r="D37" s="55">
        <f t="shared" si="3"/>
      </c>
      <c r="E37" s="28">
        <f>'様式 A-1'!$D$7</f>
        <v>0</v>
      </c>
      <c r="F37" s="28" t="e">
        <f>'様式 WA-1（集計作業用）'!$D$6</f>
        <v>#N/A</v>
      </c>
      <c r="G37" s="161">
        <f>'様式 A-1'!$AG$7</f>
        <v>0</v>
      </c>
      <c r="H37" s="24"/>
      <c r="I37" s="54" t="s">
        <v>126</v>
      </c>
      <c r="J37" s="40"/>
      <c r="K37" s="41"/>
      <c r="L37" s="40"/>
      <c r="M37" s="41"/>
      <c r="N37" s="24" t="s">
        <v>38</v>
      </c>
      <c r="O37" s="54"/>
      <c r="P37" s="194"/>
      <c r="Q37" s="24"/>
      <c r="R37" s="24"/>
      <c r="S37" s="24"/>
      <c r="T37" s="29"/>
      <c r="U37" s="313"/>
      <c r="V37" s="24"/>
      <c r="W37" s="24"/>
      <c r="X37" s="23"/>
      <c r="Y37" s="24">
        <f>IF(X37="","",DATEDIF(X37,'様式 A-1'!$G$2,"Y"))</f>
      </c>
      <c r="Z37" s="24"/>
      <c r="AA37" s="313"/>
      <c r="AB37" s="329"/>
      <c r="AC37" s="334" t="s">
        <v>997</v>
      </c>
      <c r="AD37" s="330"/>
      <c r="AE37" s="334" t="s">
        <v>998</v>
      </c>
      <c r="AF37" s="331"/>
      <c r="AG37" s="329"/>
      <c r="AH37" s="334" t="s">
        <v>997</v>
      </c>
      <c r="AI37" s="330"/>
      <c r="AJ37" s="334" t="s">
        <v>998</v>
      </c>
      <c r="AK37" s="331"/>
      <c r="AL37" s="329"/>
      <c r="AM37" s="334" t="s">
        <v>997</v>
      </c>
      <c r="AN37" s="330"/>
      <c r="AO37" s="334" t="s">
        <v>998</v>
      </c>
      <c r="AP37" s="331"/>
      <c r="AQ37" s="247"/>
      <c r="AR37" s="24">
        <f t="shared" si="0"/>
        <v>0</v>
      </c>
      <c r="AS37" s="56">
        <f t="shared" si="1"/>
        <v>0</v>
      </c>
      <c r="AT37" s="56">
        <f t="shared" si="2"/>
        <v>0</v>
      </c>
    </row>
    <row r="38" spans="1:46" ht="42.75" customHeight="1">
      <c r="A38" s="24">
        <f>IF('様式 A-1'!$AL$1="","",'様式 A-1'!$AL$1)</f>
      </c>
      <c r="B38" s="54"/>
      <c r="C38" s="55">
        <f t="shared" si="4"/>
      </c>
      <c r="D38" s="55">
        <f t="shared" si="3"/>
      </c>
      <c r="E38" s="28">
        <f>'様式 A-1'!$D$7</f>
        <v>0</v>
      </c>
      <c r="F38" s="28" t="e">
        <f>'様式 WA-1（集計作業用）'!$D$6</f>
        <v>#N/A</v>
      </c>
      <c r="G38" s="161">
        <f>'様式 A-1'!$AG$7</f>
        <v>0</v>
      </c>
      <c r="H38" s="24"/>
      <c r="I38" s="54" t="s">
        <v>127</v>
      </c>
      <c r="J38" s="40"/>
      <c r="K38" s="41"/>
      <c r="L38" s="40"/>
      <c r="M38" s="41"/>
      <c r="N38" s="24" t="s">
        <v>38</v>
      </c>
      <c r="O38" s="54"/>
      <c r="P38" s="194"/>
      <c r="Q38" s="24"/>
      <c r="R38" s="24"/>
      <c r="S38" s="24"/>
      <c r="T38" s="29"/>
      <c r="U38" s="313"/>
      <c r="V38" s="24"/>
      <c r="W38" s="24"/>
      <c r="X38" s="23"/>
      <c r="Y38" s="24">
        <f>IF(X38="","",DATEDIF(X38,'様式 A-1'!$G$2,"Y"))</f>
      </c>
      <c r="Z38" s="24"/>
      <c r="AA38" s="313"/>
      <c r="AB38" s="329"/>
      <c r="AC38" s="334" t="s">
        <v>997</v>
      </c>
      <c r="AD38" s="330"/>
      <c r="AE38" s="334" t="s">
        <v>998</v>
      </c>
      <c r="AF38" s="331"/>
      <c r="AG38" s="329"/>
      <c r="AH38" s="334" t="s">
        <v>997</v>
      </c>
      <c r="AI38" s="330"/>
      <c r="AJ38" s="334" t="s">
        <v>998</v>
      </c>
      <c r="AK38" s="331"/>
      <c r="AL38" s="329"/>
      <c r="AM38" s="334" t="s">
        <v>997</v>
      </c>
      <c r="AN38" s="330"/>
      <c r="AO38" s="334" t="s">
        <v>998</v>
      </c>
      <c r="AP38" s="331"/>
      <c r="AQ38" s="247"/>
      <c r="AR38" s="24">
        <f t="shared" si="0"/>
        <v>0</v>
      </c>
      <c r="AS38" s="56">
        <f t="shared" si="1"/>
        <v>0</v>
      </c>
      <c r="AT38" s="56">
        <f t="shared" si="2"/>
        <v>0</v>
      </c>
    </row>
    <row r="39" spans="1:46" ht="42.75" customHeight="1">
      <c r="A39" s="24">
        <f>IF('様式 A-1'!$AL$1="","",'様式 A-1'!$AL$1)</f>
      </c>
      <c r="B39" s="54"/>
      <c r="C39" s="55">
        <f t="shared" si="4"/>
      </c>
      <c r="D39" s="55">
        <f t="shared" si="3"/>
      </c>
      <c r="E39" s="28">
        <f>'様式 A-1'!$D$7</f>
        <v>0</v>
      </c>
      <c r="F39" s="28" t="e">
        <f>'様式 WA-1（集計作業用）'!$D$6</f>
        <v>#N/A</v>
      </c>
      <c r="G39" s="161">
        <f>'様式 A-1'!$AG$7</f>
        <v>0</v>
      </c>
      <c r="H39" s="24"/>
      <c r="I39" s="54" t="s">
        <v>128</v>
      </c>
      <c r="J39" s="40"/>
      <c r="K39" s="41"/>
      <c r="L39" s="40"/>
      <c r="M39" s="41"/>
      <c r="N39" s="24" t="s">
        <v>38</v>
      </c>
      <c r="O39" s="54"/>
      <c r="P39" s="194"/>
      <c r="Q39" s="24"/>
      <c r="R39" s="24"/>
      <c r="S39" s="24"/>
      <c r="T39" s="29"/>
      <c r="U39" s="313"/>
      <c r="V39" s="24"/>
      <c r="W39" s="24"/>
      <c r="X39" s="23"/>
      <c r="Y39" s="24">
        <f>IF(X39="","",DATEDIF(X39,'様式 A-1'!$G$2,"Y"))</f>
      </c>
      <c r="Z39" s="24"/>
      <c r="AA39" s="313"/>
      <c r="AB39" s="329"/>
      <c r="AC39" s="334" t="s">
        <v>997</v>
      </c>
      <c r="AD39" s="330"/>
      <c r="AE39" s="334" t="s">
        <v>998</v>
      </c>
      <c r="AF39" s="331"/>
      <c r="AG39" s="329"/>
      <c r="AH39" s="334" t="s">
        <v>997</v>
      </c>
      <c r="AI39" s="330"/>
      <c r="AJ39" s="334" t="s">
        <v>998</v>
      </c>
      <c r="AK39" s="331"/>
      <c r="AL39" s="329"/>
      <c r="AM39" s="334" t="s">
        <v>997</v>
      </c>
      <c r="AN39" s="330"/>
      <c r="AO39" s="334" t="s">
        <v>998</v>
      </c>
      <c r="AP39" s="331"/>
      <c r="AQ39" s="247"/>
      <c r="AR39" s="24">
        <f t="shared" si="0"/>
        <v>0</v>
      </c>
      <c r="AS39" s="56">
        <f t="shared" si="1"/>
        <v>0</v>
      </c>
      <c r="AT39" s="56">
        <f t="shared" si="2"/>
        <v>0</v>
      </c>
    </row>
    <row r="40" spans="1:46" ht="42.75" customHeight="1">
      <c r="A40" s="24">
        <f>IF('様式 A-1'!$AL$1="","",'様式 A-1'!$AL$1)</f>
      </c>
      <c r="B40" s="54"/>
      <c r="C40" s="55">
        <f t="shared" si="4"/>
      </c>
      <c r="D40" s="55">
        <f t="shared" si="3"/>
      </c>
      <c r="E40" s="28">
        <f>'様式 A-1'!$D$7</f>
        <v>0</v>
      </c>
      <c r="F40" s="28" t="e">
        <f>'様式 WA-1（集計作業用）'!$D$6</f>
        <v>#N/A</v>
      </c>
      <c r="G40" s="161">
        <f>'様式 A-1'!$AG$7</f>
        <v>0</v>
      </c>
      <c r="H40" s="24"/>
      <c r="I40" s="54" t="s">
        <v>129</v>
      </c>
      <c r="J40" s="40"/>
      <c r="K40" s="41"/>
      <c r="L40" s="40"/>
      <c r="M40" s="41"/>
      <c r="N40" s="24" t="s">
        <v>38</v>
      </c>
      <c r="O40" s="54"/>
      <c r="P40" s="194"/>
      <c r="Q40" s="24"/>
      <c r="R40" s="24"/>
      <c r="S40" s="24"/>
      <c r="T40" s="29"/>
      <c r="U40" s="313"/>
      <c r="V40" s="24"/>
      <c r="W40" s="24"/>
      <c r="X40" s="23"/>
      <c r="Y40" s="24">
        <f>IF(X40="","",DATEDIF(X40,'様式 A-1'!$G$2,"Y"))</f>
      </c>
      <c r="Z40" s="24"/>
      <c r="AA40" s="313"/>
      <c r="AB40" s="329"/>
      <c r="AC40" s="334" t="s">
        <v>997</v>
      </c>
      <c r="AD40" s="330"/>
      <c r="AE40" s="334" t="s">
        <v>998</v>
      </c>
      <c r="AF40" s="331"/>
      <c r="AG40" s="329"/>
      <c r="AH40" s="334" t="s">
        <v>997</v>
      </c>
      <c r="AI40" s="330"/>
      <c r="AJ40" s="334" t="s">
        <v>998</v>
      </c>
      <c r="AK40" s="331"/>
      <c r="AL40" s="329"/>
      <c r="AM40" s="334" t="s">
        <v>997</v>
      </c>
      <c r="AN40" s="330"/>
      <c r="AO40" s="334" t="s">
        <v>998</v>
      </c>
      <c r="AP40" s="331"/>
      <c r="AQ40" s="247"/>
      <c r="AR40" s="24">
        <f aca="true" t="shared" si="5" ref="AR40:AR71">COUNT(AB40:AP40)</f>
        <v>0</v>
      </c>
      <c r="AS40" s="56">
        <f aca="true" t="shared" si="6" ref="AS40:AS111">IF(AR40&lt;=$AY$154,AR40,$AY$154)</f>
        <v>0</v>
      </c>
      <c r="AT40" s="56">
        <f aca="true" t="shared" si="7" ref="AT40:AT49">IF(AR40&lt;=$AY$154,0,AR40-$AY$154)</f>
        <v>0</v>
      </c>
    </row>
    <row r="41" spans="1:46" ht="42.75" customHeight="1">
      <c r="A41" s="24">
        <f>IF('様式 A-1'!$AL$1="","",'様式 A-1'!$AL$1)</f>
      </c>
      <c r="B41" s="54"/>
      <c r="C41" s="55">
        <f t="shared" si="4"/>
      </c>
      <c r="D41" s="55">
        <f t="shared" si="3"/>
      </c>
      <c r="E41" s="28">
        <f>'様式 A-1'!$D$7</f>
        <v>0</v>
      </c>
      <c r="F41" s="28" t="e">
        <f>'様式 WA-1（集計作業用）'!$D$6</f>
        <v>#N/A</v>
      </c>
      <c r="G41" s="161">
        <f>'様式 A-1'!$AG$7</f>
        <v>0</v>
      </c>
      <c r="H41" s="24"/>
      <c r="I41" s="54" t="s">
        <v>130</v>
      </c>
      <c r="J41" s="40"/>
      <c r="K41" s="41"/>
      <c r="L41" s="40"/>
      <c r="M41" s="41"/>
      <c r="N41" s="24" t="s">
        <v>38</v>
      </c>
      <c r="O41" s="54"/>
      <c r="P41" s="194"/>
      <c r="Q41" s="24"/>
      <c r="R41" s="24"/>
      <c r="S41" s="24"/>
      <c r="T41" s="29"/>
      <c r="U41" s="313"/>
      <c r="V41" s="24"/>
      <c r="W41" s="24"/>
      <c r="X41" s="23"/>
      <c r="Y41" s="24">
        <f>IF(X41="","",DATEDIF(X41,'様式 A-1'!$G$2,"Y"))</f>
      </c>
      <c r="Z41" s="24"/>
      <c r="AA41" s="313"/>
      <c r="AB41" s="329"/>
      <c r="AC41" s="334" t="s">
        <v>997</v>
      </c>
      <c r="AD41" s="330"/>
      <c r="AE41" s="334" t="s">
        <v>998</v>
      </c>
      <c r="AF41" s="331"/>
      <c r="AG41" s="329"/>
      <c r="AH41" s="334" t="s">
        <v>997</v>
      </c>
      <c r="AI41" s="330"/>
      <c r="AJ41" s="334" t="s">
        <v>998</v>
      </c>
      <c r="AK41" s="331"/>
      <c r="AL41" s="329"/>
      <c r="AM41" s="334" t="s">
        <v>997</v>
      </c>
      <c r="AN41" s="330"/>
      <c r="AO41" s="334" t="s">
        <v>998</v>
      </c>
      <c r="AP41" s="331"/>
      <c r="AQ41" s="247"/>
      <c r="AR41" s="24">
        <f t="shared" si="5"/>
        <v>0</v>
      </c>
      <c r="AS41" s="56">
        <f t="shared" si="6"/>
        <v>0</v>
      </c>
      <c r="AT41" s="56">
        <f t="shared" si="7"/>
        <v>0</v>
      </c>
    </row>
    <row r="42" spans="1:46" ht="42.75" customHeight="1">
      <c r="A42" s="24">
        <f>IF('様式 A-1'!$AL$1="","",'様式 A-1'!$AL$1)</f>
      </c>
      <c r="B42" s="54"/>
      <c r="C42" s="55">
        <f t="shared" si="4"/>
      </c>
      <c r="D42" s="55">
        <f t="shared" si="3"/>
      </c>
      <c r="E42" s="28">
        <f>'様式 A-1'!$D$7</f>
        <v>0</v>
      </c>
      <c r="F42" s="28" t="e">
        <f>'様式 WA-1（集計作業用）'!$D$6</f>
        <v>#N/A</v>
      </c>
      <c r="G42" s="161">
        <f>'様式 A-1'!$AG$7</f>
        <v>0</v>
      </c>
      <c r="H42" s="24"/>
      <c r="I42" s="54" t="s">
        <v>131</v>
      </c>
      <c r="J42" s="40"/>
      <c r="K42" s="41"/>
      <c r="L42" s="40"/>
      <c r="M42" s="41"/>
      <c r="N42" s="24" t="s">
        <v>38</v>
      </c>
      <c r="O42" s="54"/>
      <c r="P42" s="194"/>
      <c r="Q42" s="24"/>
      <c r="R42" s="24"/>
      <c r="S42" s="24"/>
      <c r="T42" s="29"/>
      <c r="U42" s="313"/>
      <c r="V42" s="24"/>
      <c r="W42" s="24"/>
      <c r="X42" s="23"/>
      <c r="Y42" s="24">
        <f>IF(X42="","",DATEDIF(X42,'様式 A-1'!$G$2,"Y"))</f>
      </c>
      <c r="Z42" s="24"/>
      <c r="AA42" s="313"/>
      <c r="AB42" s="329"/>
      <c r="AC42" s="334" t="s">
        <v>997</v>
      </c>
      <c r="AD42" s="330"/>
      <c r="AE42" s="334" t="s">
        <v>998</v>
      </c>
      <c r="AF42" s="331"/>
      <c r="AG42" s="329"/>
      <c r="AH42" s="334" t="s">
        <v>997</v>
      </c>
      <c r="AI42" s="330"/>
      <c r="AJ42" s="334" t="s">
        <v>998</v>
      </c>
      <c r="AK42" s="331"/>
      <c r="AL42" s="329"/>
      <c r="AM42" s="334" t="s">
        <v>997</v>
      </c>
      <c r="AN42" s="330"/>
      <c r="AO42" s="334" t="s">
        <v>998</v>
      </c>
      <c r="AP42" s="331"/>
      <c r="AQ42" s="247"/>
      <c r="AR42" s="24">
        <f t="shared" si="5"/>
        <v>0</v>
      </c>
      <c r="AS42" s="56">
        <f t="shared" si="6"/>
        <v>0</v>
      </c>
      <c r="AT42" s="56">
        <f t="shared" si="7"/>
        <v>0</v>
      </c>
    </row>
    <row r="43" spans="1:46" ht="42.75" customHeight="1">
      <c r="A43" s="24">
        <f>IF('様式 A-1'!$AL$1="","",'様式 A-1'!$AL$1)</f>
      </c>
      <c r="B43" s="54"/>
      <c r="C43" s="55">
        <f t="shared" si="4"/>
      </c>
      <c r="D43" s="55">
        <f t="shared" si="3"/>
      </c>
      <c r="E43" s="28">
        <f>'様式 A-1'!$D$7</f>
        <v>0</v>
      </c>
      <c r="F43" s="28" t="e">
        <f>'様式 WA-1（集計作業用）'!$D$6</f>
        <v>#N/A</v>
      </c>
      <c r="G43" s="161">
        <f>'様式 A-1'!$AG$7</f>
        <v>0</v>
      </c>
      <c r="H43" s="24"/>
      <c r="I43" s="54" t="s">
        <v>132</v>
      </c>
      <c r="J43" s="40"/>
      <c r="K43" s="41"/>
      <c r="L43" s="40"/>
      <c r="M43" s="41"/>
      <c r="N43" s="24" t="s">
        <v>38</v>
      </c>
      <c r="O43" s="54"/>
      <c r="P43" s="194"/>
      <c r="Q43" s="24"/>
      <c r="R43" s="24"/>
      <c r="S43" s="24"/>
      <c r="T43" s="29"/>
      <c r="U43" s="313"/>
      <c r="V43" s="24"/>
      <c r="W43" s="24"/>
      <c r="X43" s="23"/>
      <c r="Y43" s="24">
        <f>IF(X43="","",DATEDIF(X43,'様式 A-1'!$G$2,"Y"))</f>
      </c>
      <c r="Z43" s="24"/>
      <c r="AA43" s="313"/>
      <c r="AB43" s="329"/>
      <c r="AC43" s="334" t="s">
        <v>997</v>
      </c>
      <c r="AD43" s="330"/>
      <c r="AE43" s="334" t="s">
        <v>998</v>
      </c>
      <c r="AF43" s="331"/>
      <c r="AG43" s="329"/>
      <c r="AH43" s="334" t="s">
        <v>997</v>
      </c>
      <c r="AI43" s="330"/>
      <c r="AJ43" s="334" t="s">
        <v>998</v>
      </c>
      <c r="AK43" s="331"/>
      <c r="AL43" s="329"/>
      <c r="AM43" s="334" t="s">
        <v>997</v>
      </c>
      <c r="AN43" s="330"/>
      <c r="AO43" s="334" t="s">
        <v>998</v>
      </c>
      <c r="AP43" s="331"/>
      <c r="AQ43" s="247"/>
      <c r="AR43" s="24">
        <f t="shared" si="5"/>
        <v>0</v>
      </c>
      <c r="AS43" s="56">
        <f t="shared" si="6"/>
        <v>0</v>
      </c>
      <c r="AT43" s="56">
        <f t="shared" si="7"/>
        <v>0</v>
      </c>
    </row>
    <row r="44" spans="1:46" ht="42.75" customHeight="1">
      <c r="A44" s="24">
        <f>IF('様式 A-1'!$AL$1="","",'様式 A-1'!$AL$1)</f>
      </c>
      <c r="B44" s="54"/>
      <c r="C44" s="55">
        <f t="shared" si="4"/>
      </c>
      <c r="D44" s="55">
        <f t="shared" si="3"/>
      </c>
      <c r="E44" s="28">
        <f>'様式 A-1'!$D$7</f>
        <v>0</v>
      </c>
      <c r="F44" s="28" t="e">
        <f>'様式 WA-1（集計作業用）'!$D$6</f>
        <v>#N/A</v>
      </c>
      <c r="G44" s="161">
        <f>'様式 A-1'!$AG$7</f>
        <v>0</v>
      </c>
      <c r="H44" s="24"/>
      <c r="I44" s="54" t="s">
        <v>133</v>
      </c>
      <c r="J44" s="40"/>
      <c r="K44" s="41"/>
      <c r="L44" s="40"/>
      <c r="M44" s="41"/>
      <c r="N44" s="24" t="s">
        <v>38</v>
      </c>
      <c r="O44" s="54"/>
      <c r="P44" s="194"/>
      <c r="Q44" s="24"/>
      <c r="R44" s="24"/>
      <c r="S44" s="24"/>
      <c r="T44" s="29"/>
      <c r="U44" s="313"/>
      <c r="V44" s="24"/>
      <c r="W44" s="24"/>
      <c r="X44" s="23"/>
      <c r="Y44" s="24">
        <f>IF(X44="","",DATEDIF(X44,'様式 A-1'!$G$2,"Y"))</f>
      </c>
      <c r="Z44" s="24"/>
      <c r="AA44" s="313"/>
      <c r="AB44" s="329"/>
      <c r="AC44" s="334" t="s">
        <v>997</v>
      </c>
      <c r="AD44" s="330"/>
      <c r="AE44" s="334" t="s">
        <v>998</v>
      </c>
      <c r="AF44" s="331"/>
      <c r="AG44" s="329"/>
      <c r="AH44" s="334" t="s">
        <v>997</v>
      </c>
      <c r="AI44" s="330"/>
      <c r="AJ44" s="334" t="s">
        <v>998</v>
      </c>
      <c r="AK44" s="331"/>
      <c r="AL44" s="329"/>
      <c r="AM44" s="334" t="s">
        <v>997</v>
      </c>
      <c r="AN44" s="330"/>
      <c r="AO44" s="334" t="s">
        <v>998</v>
      </c>
      <c r="AP44" s="331"/>
      <c r="AQ44" s="247"/>
      <c r="AR44" s="24">
        <f t="shared" si="5"/>
        <v>0</v>
      </c>
      <c r="AS44" s="56">
        <f t="shared" si="6"/>
        <v>0</v>
      </c>
      <c r="AT44" s="56">
        <f t="shared" si="7"/>
        <v>0</v>
      </c>
    </row>
    <row r="45" spans="1:46" ht="42.75" customHeight="1">
      <c r="A45" s="24">
        <f>IF('様式 A-1'!$AL$1="","",'様式 A-1'!$AL$1)</f>
      </c>
      <c r="B45" s="54"/>
      <c r="C45" s="55">
        <f t="shared" si="4"/>
      </c>
      <c r="D45" s="55">
        <f t="shared" si="3"/>
      </c>
      <c r="E45" s="28">
        <f>'様式 A-1'!$D$7</f>
        <v>0</v>
      </c>
      <c r="F45" s="28" t="e">
        <f>'様式 WA-1（集計作業用）'!$D$6</f>
        <v>#N/A</v>
      </c>
      <c r="G45" s="161">
        <f>'様式 A-1'!$AG$7</f>
        <v>0</v>
      </c>
      <c r="H45" s="24"/>
      <c r="I45" s="54" t="s">
        <v>134</v>
      </c>
      <c r="J45" s="40"/>
      <c r="K45" s="41"/>
      <c r="L45" s="40"/>
      <c r="M45" s="41"/>
      <c r="N45" s="24" t="s">
        <v>38</v>
      </c>
      <c r="O45" s="54"/>
      <c r="P45" s="194"/>
      <c r="Q45" s="24"/>
      <c r="R45" s="24"/>
      <c r="S45" s="24"/>
      <c r="T45" s="29"/>
      <c r="U45" s="313"/>
      <c r="V45" s="24"/>
      <c r="W45" s="24"/>
      <c r="X45" s="23"/>
      <c r="Y45" s="24">
        <f>IF(X45="","",DATEDIF(X45,'様式 A-1'!$G$2,"Y"))</f>
      </c>
      <c r="Z45" s="24"/>
      <c r="AA45" s="313"/>
      <c r="AB45" s="329"/>
      <c r="AC45" s="334" t="s">
        <v>997</v>
      </c>
      <c r="AD45" s="330"/>
      <c r="AE45" s="334" t="s">
        <v>998</v>
      </c>
      <c r="AF45" s="331"/>
      <c r="AG45" s="329"/>
      <c r="AH45" s="334" t="s">
        <v>997</v>
      </c>
      <c r="AI45" s="330"/>
      <c r="AJ45" s="334" t="s">
        <v>998</v>
      </c>
      <c r="AK45" s="331"/>
      <c r="AL45" s="329"/>
      <c r="AM45" s="334" t="s">
        <v>997</v>
      </c>
      <c r="AN45" s="330"/>
      <c r="AO45" s="334" t="s">
        <v>998</v>
      </c>
      <c r="AP45" s="331"/>
      <c r="AQ45" s="247"/>
      <c r="AR45" s="24">
        <f t="shared" si="5"/>
        <v>0</v>
      </c>
      <c r="AS45" s="56">
        <f t="shared" si="6"/>
        <v>0</v>
      </c>
      <c r="AT45" s="56">
        <f t="shared" si="7"/>
        <v>0</v>
      </c>
    </row>
    <row r="46" spans="1:46" ht="42.75" customHeight="1">
      <c r="A46" s="24">
        <f>IF('様式 A-1'!$AL$1="","",'様式 A-1'!$AL$1)</f>
      </c>
      <c r="B46" s="54"/>
      <c r="C46" s="55">
        <f t="shared" si="4"/>
      </c>
      <c r="D46" s="55">
        <f t="shared" si="3"/>
      </c>
      <c r="E46" s="28">
        <f>'様式 A-1'!$D$7</f>
        <v>0</v>
      </c>
      <c r="F46" s="28" t="e">
        <f>'様式 WA-1（集計作業用）'!$D$6</f>
        <v>#N/A</v>
      </c>
      <c r="G46" s="161">
        <f>'様式 A-1'!$AG$7</f>
        <v>0</v>
      </c>
      <c r="H46" s="24"/>
      <c r="I46" s="54" t="s">
        <v>135</v>
      </c>
      <c r="J46" s="40"/>
      <c r="K46" s="41"/>
      <c r="L46" s="40"/>
      <c r="M46" s="41"/>
      <c r="N46" s="24" t="s">
        <v>38</v>
      </c>
      <c r="O46" s="54"/>
      <c r="P46" s="194"/>
      <c r="Q46" s="24"/>
      <c r="R46" s="24"/>
      <c r="S46" s="24"/>
      <c r="T46" s="29"/>
      <c r="U46" s="313"/>
      <c r="V46" s="24"/>
      <c r="W46" s="24"/>
      <c r="X46" s="23"/>
      <c r="Y46" s="24">
        <f>IF(X46="","",DATEDIF(X46,'様式 A-1'!$G$2,"Y"))</f>
      </c>
      <c r="Z46" s="24"/>
      <c r="AA46" s="313"/>
      <c r="AB46" s="329"/>
      <c r="AC46" s="334" t="s">
        <v>997</v>
      </c>
      <c r="AD46" s="330"/>
      <c r="AE46" s="334" t="s">
        <v>998</v>
      </c>
      <c r="AF46" s="331"/>
      <c r="AG46" s="329"/>
      <c r="AH46" s="334" t="s">
        <v>997</v>
      </c>
      <c r="AI46" s="330"/>
      <c r="AJ46" s="334" t="s">
        <v>998</v>
      </c>
      <c r="AK46" s="331"/>
      <c r="AL46" s="329"/>
      <c r="AM46" s="334" t="s">
        <v>997</v>
      </c>
      <c r="AN46" s="330"/>
      <c r="AO46" s="334" t="s">
        <v>998</v>
      </c>
      <c r="AP46" s="331"/>
      <c r="AQ46" s="247"/>
      <c r="AR46" s="24">
        <f t="shared" si="5"/>
        <v>0</v>
      </c>
      <c r="AS46" s="56">
        <f t="shared" si="6"/>
        <v>0</v>
      </c>
      <c r="AT46" s="56">
        <f t="shared" si="7"/>
        <v>0</v>
      </c>
    </row>
    <row r="47" spans="1:46" ht="42.75" customHeight="1">
      <c r="A47" s="24">
        <f>IF('様式 A-1'!$AL$1="","",'様式 A-1'!$AL$1)</f>
      </c>
      <c r="B47" s="54"/>
      <c r="C47" s="55">
        <f t="shared" si="4"/>
      </c>
      <c r="D47" s="55">
        <f t="shared" si="3"/>
      </c>
      <c r="E47" s="28">
        <f>'様式 A-1'!$D$7</f>
        <v>0</v>
      </c>
      <c r="F47" s="28" t="e">
        <f>'様式 WA-1（集計作業用）'!$D$6</f>
        <v>#N/A</v>
      </c>
      <c r="G47" s="161">
        <f>'様式 A-1'!$AG$7</f>
        <v>0</v>
      </c>
      <c r="H47" s="24"/>
      <c r="I47" s="54" t="s">
        <v>136</v>
      </c>
      <c r="J47" s="40"/>
      <c r="K47" s="41"/>
      <c r="L47" s="40"/>
      <c r="M47" s="41"/>
      <c r="N47" s="24" t="s">
        <v>38</v>
      </c>
      <c r="O47" s="54"/>
      <c r="P47" s="194"/>
      <c r="Q47" s="24"/>
      <c r="R47" s="24"/>
      <c r="S47" s="24"/>
      <c r="T47" s="29"/>
      <c r="U47" s="313"/>
      <c r="V47" s="24"/>
      <c r="W47" s="24"/>
      <c r="X47" s="23"/>
      <c r="Y47" s="24">
        <f>IF(X47="","",DATEDIF(X47,'様式 A-1'!$G$2,"Y"))</f>
      </c>
      <c r="Z47" s="24"/>
      <c r="AA47" s="313"/>
      <c r="AB47" s="329"/>
      <c r="AC47" s="334" t="s">
        <v>997</v>
      </c>
      <c r="AD47" s="330"/>
      <c r="AE47" s="334" t="s">
        <v>998</v>
      </c>
      <c r="AF47" s="331"/>
      <c r="AG47" s="329"/>
      <c r="AH47" s="334" t="s">
        <v>997</v>
      </c>
      <c r="AI47" s="330"/>
      <c r="AJ47" s="334" t="s">
        <v>998</v>
      </c>
      <c r="AK47" s="331"/>
      <c r="AL47" s="329"/>
      <c r="AM47" s="334" t="s">
        <v>997</v>
      </c>
      <c r="AN47" s="330"/>
      <c r="AO47" s="334" t="s">
        <v>998</v>
      </c>
      <c r="AP47" s="331"/>
      <c r="AQ47" s="247"/>
      <c r="AR47" s="24">
        <f t="shared" si="5"/>
        <v>0</v>
      </c>
      <c r="AS47" s="56">
        <f t="shared" si="6"/>
        <v>0</v>
      </c>
      <c r="AT47" s="56">
        <f t="shared" si="7"/>
        <v>0</v>
      </c>
    </row>
    <row r="48" spans="1:46" ht="42.75" customHeight="1">
      <c r="A48" s="24">
        <f>IF('様式 A-1'!$AL$1="","",'様式 A-1'!$AL$1)</f>
      </c>
      <c r="B48" s="54"/>
      <c r="C48" s="55">
        <f t="shared" si="4"/>
      </c>
      <c r="D48" s="55">
        <f t="shared" si="3"/>
      </c>
      <c r="E48" s="28">
        <f>'様式 A-1'!$D$7</f>
        <v>0</v>
      </c>
      <c r="F48" s="28" t="e">
        <f>'様式 WA-1（集計作業用）'!$D$6</f>
        <v>#N/A</v>
      </c>
      <c r="G48" s="161">
        <f>'様式 A-1'!$AG$7</f>
        <v>0</v>
      </c>
      <c r="H48" s="24"/>
      <c r="I48" s="54" t="s">
        <v>137</v>
      </c>
      <c r="J48" s="40"/>
      <c r="K48" s="41"/>
      <c r="L48" s="40"/>
      <c r="M48" s="41"/>
      <c r="N48" s="24" t="s">
        <v>38</v>
      </c>
      <c r="O48" s="54"/>
      <c r="P48" s="194"/>
      <c r="Q48" s="24"/>
      <c r="R48" s="24"/>
      <c r="S48" s="24"/>
      <c r="T48" s="29"/>
      <c r="U48" s="313"/>
      <c r="V48" s="24"/>
      <c r="W48" s="24"/>
      <c r="X48" s="23"/>
      <c r="Y48" s="24">
        <f>IF(X48="","",DATEDIF(X48,'様式 A-1'!$G$2,"Y"))</f>
      </c>
      <c r="Z48" s="24"/>
      <c r="AA48" s="313"/>
      <c r="AB48" s="329"/>
      <c r="AC48" s="334" t="s">
        <v>997</v>
      </c>
      <c r="AD48" s="330"/>
      <c r="AE48" s="334" t="s">
        <v>998</v>
      </c>
      <c r="AF48" s="331"/>
      <c r="AG48" s="329"/>
      <c r="AH48" s="334" t="s">
        <v>997</v>
      </c>
      <c r="AI48" s="330"/>
      <c r="AJ48" s="334" t="s">
        <v>998</v>
      </c>
      <c r="AK48" s="331"/>
      <c r="AL48" s="329"/>
      <c r="AM48" s="334" t="s">
        <v>997</v>
      </c>
      <c r="AN48" s="330"/>
      <c r="AO48" s="334" t="s">
        <v>998</v>
      </c>
      <c r="AP48" s="331"/>
      <c r="AQ48" s="247"/>
      <c r="AR48" s="24">
        <f t="shared" si="5"/>
        <v>0</v>
      </c>
      <c r="AS48" s="56">
        <f t="shared" si="6"/>
        <v>0</v>
      </c>
      <c r="AT48" s="56">
        <f t="shared" si="7"/>
        <v>0</v>
      </c>
    </row>
    <row r="49" spans="1:46" ht="42.75" customHeight="1">
      <c r="A49" s="24">
        <f>IF('様式 A-1'!$AL$1="","",'様式 A-1'!$AL$1)</f>
      </c>
      <c r="B49" s="54"/>
      <c r="C49" s="55">
        <f t="shared" si="4"/>
      </c>
      <c r="D49" s="55">
        <f t="shared" si="3"/>
      </c>
      <c r="E49" s="28">
        <f>'様式 A-1'!$D$7</f>
        <v>0</v>
      </c>
      <c r="F49" s="28" t="e">
        <f>'様式 WA-1（集計作業用）'!$D$6</f>
        <v>#N/A</v>
      </c>
      <c r="G49" s="161">
        <f>'様式 A-1'!$AG$7</f>
        <v>0</v>
      </c>
      <c r="H49" s="24"/>
      <c r="I49" s="54" t="s">
        <v>138</v>
      </c>
      <c r="J49" s="40"/>
      <c r="K49" s="41"/>
      <c r="L49" s="40"/>
      <c r="M49" s="41"/>
      <c r="N49" s="24" t="s">
        <v>38</v>
      </c>
      <c r="O49" s="54"/>
      <c r="P49" s="194"/>
      <c r="Q49" s="24"/>
      <c r="R49" s="24"/>
      <c r="S49" s="24"/>
      <c r="T49" s="29"/>
      <c r="U49" s="313"/>
      <c r="V49" s="24"/>
      <c r="W49" s="24"/>
      <c r="X49" s="23"/>
      <c r="Y49" s="24">
        <f>IF(X49="","",DATEDIF(X49,'様式 A-1'!$G$2,"Y"))</f>
      </c>
      <c r="Z49" s="24"/>
      <c r="AA49" s="313"/>
      <c r="AB49" s="329"/>
      <c r="AC49" s="334" t="s">
        <v>997</v>
      </c>
      <c r="AD49" s="330"/>
      <c r="AE49" s="334" t="s">
        <v>998</v>
      </c>
      <c r="AF49" s="331"/>
      <c r="AG49" s="329"/>
      <c r="AH49" s="334" t="s">
        <v>997</v>
      </c>
      <c r="AI49" s="330"/>
      <c r="AJ49" s="334" t="s">
        <v>998</v>
      </c>
      <c r="AK49" s="331"/>
      <c r="AL49" s="329"/>
      <c r="AM49" s="334" t="s">
        <v>997</v>
      </c>
      <c r="AN49" s="330"/>
      <c r="AO49" s="334" t="s">
        <v>998</v>
      </c>
      <c r="AP49" s="331"/>
      <c r="AQ49" s="247"/>
      <c r="AR49" s="24">
        <f t="shared" si="5"/>
        <v>0</v>
      </c>
      <c r="AS49" s="56">
        <f t="shared" si="6"/>
        <v>0</v>
      </c>
      <c r="AT49" s="56">
        <f t="shared" si="7"/>
        <v>0</v>
      </c>
    </row>
    <row r="50" spans="1:46" ht="42.75" customHeight="1">
      <c r="A50" s="24">
        <f>IF('様式 A-1'!$AL$1="","",'様式 A-1'!$AL$1)</f>
      </c>
      <c r="B50" s="54"/>
      <c r="C50" s="55">
        <f aca="true" t="shared" si="8" ref="C50:C89">IF(J50="","",TRIM(J50&amp;"　"&amp;K50))</f>
      </c>
      <c r="D50" s="55">
        <f aca="true" t="shared" si="9" ref="D50:D89">IF(J50="","",ASC(TRIM(L50&amp;" "&amp;M50)))</f>
      </c>
      <c r="E50" s="28">
        <f>'様式 A-1'!$D$7</f>
        <v>0</v>
      </c>
      <c r="F50" s="28" t="e">
        <f>'様式 WA-1（集計作業用）'!$D$6</f>
        <v>#N/A</v>
      </c>
      <c r="G50" s="161">
        <f>'様式 A-1'!$AG$7</f>
        <v>0</v>
      </c>
      <c r="H50" s="24"/>
      <c r="I50" s="54" t="s">
        <v>139</v>
      </c>
      <c r="J50" s="40"/>
      <c r="K50" s="41"/>
      <c r="L50" s="40"/>
      <c r="M50" s="41"/>
      <c r="N50" s="24" t="s">
        <v>38</v>
      </c>
      <c r="O50" s="54"/>
      <c r="P50" s="194"/>
      <c r="Q50" s="24"/>
      <c r="R50" s="24"/>
      <c r="S50" s="24"/>
      <c r="T50" s="29"/>
      <c r="U50" s="313"/>
      <c r="V50" s="24"/>
      <c r="W50" s="24"/>
      <c r="X50" s="23"/>
      <c r="Y50" s="24">
        <f>IF(X50="","",DATEDIF(X50,'様式 A-1'!$G$2,"Y"))</f>
      </c>
      <c r="Z50" s="24"/>
      <c r="AA50" s="313"/>
      <c r="AB50" s="329"/>
      <c r="AC50" s="334" t="s">
        <v>997</v>
      </c>
      <c r="AD50" s="330"/>
      <c r="AE50" s="334" t="s">
        <v>998</v>
      </c>
      <c r="AF50" s="331"/>
      <c r="AG50" s="329"/>
      <c r="AH50" s="334" t="s">
        <v>997</v>
      </c>
      <c r="AI50" s="330"/>
      <c r="AJ50" s="334" t="s">
        <v>998</v>
      </c>
      <c r="AK50" s="331"/>
      <c r="AL50" s="329"/>
      <c r="AM50" s="334" t="s">
        <v>997</v>
      </c>
      <c r="AN50" s="330"/>
      <c r="AO50" s="334" t="s">
        <v>998</v>
      </c>
      <c r="AP50" s="331"/>
      <c r="AQ50" s="247"/>
      <c r="AR50" s="24">
        <f t="shared" si="5"/>
        <v>0</v>
      </c>
      <c r="AS50" s="56">
        <f t="shared" si="6"/>
        <v>0</v>
      </c>
      <c r="AT50" s="56">
        <f aca="true" t="shared" si="10" ref="AT50:AT89">IF(AR50&lt;=$AY$154,0,AR50-$AY$154)</f>
        <v>0</v>
      </c>
    </row>
    <row r="51" spans="1:46" ht="42.75" customHeight="1">
      <c r="A51" s="24">
        <f>IF('様式 A-1'!$AL$1="","",'様式 A-1'!$AL$1)</f>
      </c>
      <c r="B51" s="54"/>
      <c r="C51" s="55">
        <f t="shared" si="8"/>
      </c>
      <c r="D51" s="55">
        <f t="shared" si="9"/>
      </c>
      <c r="E51" s="28">
        <f>'様式 A-1'!$D$7</f>
        <v>0</v>
      </c>
      <c r="F51" s="28" t="e">
        <f>'様式 WA-1（集計作業用）'!$D$6</f>
        <v>#N/A</v>
      </c>
      <c r="G51" s="161">
        <f>'様式 A-1'!$AG$7</f>
        <v>0</v>
      </c>
      <c r="H51" s="24"/>
      <c r="I51" s="54" t="s">
        <v>140</v>
      </c>
      <c r="J51" s="40"/>
      <c r="K51" s="41"/>
      <c r="L51" s="40"/>
      <c r="M51" s="41"/>
      <c r="N51" s="24" t="s">
        <v>38</v>
      </c>
      <c r="O51" s="54"/>
      <c r="P51" s="194"/>
      <c r="Q51" s="24"/>
      <c r="R51" s="24"/>
      <c r="S51" s="24"/>
      <c r="T51" s="29"/>
      <c r="U51" s="313"/>
      <c r="V51" s="24"/>
      <c r="W51" s="24"/>
      <c r="X51" s="23"/>
      <c r="Y51" s="24">
        <f>IF(X51="","",DATEDIF(X51,'様式 A-1'!$G$2,"Y"))</f>
      </c>
      <c r="Z51" s="24"/>
      <c r="AA51" s="313"/>
      <c r="AB51" s="329"/>
      <c r="AC51" s="334" t="s">
        <v>997</v>
      </c>
      <c r="AD51" s="330"/>
      <c r="AE51" s="334" t="s">
        <v>998</v>
      </c>
      <c r="AF51" s="331"/>
      <c r="AG51" s="329"/>
      <c r="AH51" s="334" t="s">
        <v>997</v>
      </c>
      <c r="AI51" s="330"/>
      <c r="AJ51" s="334" t="s">
        <v>998</v>
      </c>
      <c r="AK51" s="331"/>
      <c r="AL51" s="329"/>
      <c r="AM51" s="334" t="s">
        <v>997</v>
      </c>
      <c r="AN51" s="330"/>
      <c r="AO51" s="334" t="s">
        <v>998</v>
      </c>
      <c r="AP51" s="331"/>
      <c r="AQ51" s="247"/>
      <c r="AR51" s="24">
        <f t="shared" si="5"/>
        <v>0</v>
      </c>
      <c r="AS51" s="56">
        <f t="shared" si="6"/>
        <v>0</v>
      </c>
      <c r="AT51" s="56">
        <f t="shared" si="10"/>
        <v>0</v>
      </c>
    </row>
    <row r="52" spans="1:46" ht="42.75" customHeight="1">
      <c r="A52" s="24">
        <f>IF('様式 A-1'!$AL$1="","",'様式 A-1'!$AL$1)</f>
      </c>
      <c r="B52" s="54"/>
      <c r="C52" s="55">
        <f t="shared" si="8"/>
      </c>
      <c r="D52" s="55">
        <f t="shared" si="9"/>
      </c>
      <c r="E52" s="28">
        <f>'様式 A-1'!$D$7</f>
        <v>0</v>
      </c>
      <c r="F52" s="28" t="e">
        <f>'様式 WA-1（集計作業用）'!$D$6</f>
        <v>#N/A</v>
      </c>
      <c r="G52" s="161">
        <f>'様式 A-1'!$AG$7</f>
        <v>0</v>
      </c>
      <c r="H52" s="24"/>
      <c r="I52" s="54" t="s">
        <v>141</v>
      </c>
      <c r="J52" s="40"/>
      <c r="K52" s="41"/>
      <c r="L52" s="40"/>
      <c r="M52" s="41"/>
      <c r="N52" s="24" t="s">
        <v>38</v>
      </c>
      <c r="O52" s="54"/>
      <c r="P52" s="194"/>
      <c r="Q52" s="24"/>
      <c r="R52" s="24"/>
      <c r="S52" s="24"/>
      <c r="T52" s="29"/>
      <c r="U52" s="313"/>
      <c r="V52" s="24"/>
      <c r="W52" s="24"/>
      <c r="X52" s="23"/>
      <c r="Y52" s="24">
        <f>IF(X52="","",DATEDIF(X52,'様式 A-1'!$G$2,"Y"))</f>
      </c>
      <c r="Z52" s="24"/>
      <c r="AA52" s="313"/>
      <c r="AB52" s="329"/>
      <c r="AC52" s="334" t="s">
        <v>997</v>
      </c>
      <c r="AD52" s="330"/>
      <c r="AE52" s="334" t="s">
        <v>998</v>
      </c>
      <c r="AF52" s="331"/>
      <c r="AG52" s="329"/>
      <c r="AH52" s="334" t="s">
        <v>997</v>
      </c>
      <c r="AI52" s="330"/>
      <c r="AJ52" s="334" t="s">
        <v>998</v>
      </c>
      <c r="AK52" s="331"/>
      <c r="AL52" s="329"/>
      <c r="AM52" s="334" t="s">
        <v>997</v>
      </c>
      <c r="AN52" s="330"/>
      <c r="AO52" s="334" t="s">
        <v>998</v>
      </c>
      <c r="AP52" s="331"/>
      <c r="AQ52" s="247"/>
      <c r="AR52" s="24">
        <f t="shared" si="5"/>
        <v>0</v>
      </c>
      <c r="AS52" s="56">
        <f t="shared" si="6"/>
        <v>0</v>
      </c>
      <c r="AT52" s="56">
        <f t="shared" si="10"/>
        <v>0</v>
      </c>
    </row>
    <row r="53" spans="1:46" ht="42.75" customHeight="1">
      <c r="A53" s="24">
        <f>IF('様式 A-1'!$AL$1="","",'様式 A-1'!$AL$1)</f>
      </c>
      <c r="B53" s="54"/>
      <c r="C53" s="55">
        <f t="shared" si="8"/>
      </c>
      <c r="D53" s="55">
        <f t="shared" si="9"/>
      </c>
      <c r="E53" s="28">
        <f>'様式 A-1'!$D$7</f>
        <v>0</v>
      </c>
      <c r="F53" s="28" t="e">
        <f>'様式 WA-1（集計作業用）'!$D$6</f>
        <v>#N/A</v>
      </c>
      <c r="G53" s="161">
        <f>'様式 A-1'!$AG$7</f>
        <v>0</v>
      </c>
      <c r="H53" s="24"/>
      <c r="I53" s="54" t="s">
        <v>142</v>
      </c>
      <c r="J53" s="40"/>
      <c r="K53" s="41"/>
      <c r="L53" s="40"/>
      <c r="M53" s="41"/>
      <c r="N53" s="24" t="s">
        <v>38</v>
      </c>
      <c r="O53" s="54"/>
      <c r="P53" s="194"/>
      <c r="Q53" s="24"/>
      <c r="R53" s="24"/>
      <c r="S53" s="24"/>
      <c r="T53" s="29"/>
      <c r="U53" s="313"/>
      <c r="V53" s="24"/>
      <c r="W53" s="24"/>
      <c r="X53" s="23"/>
      <c r="Y53" s="24">
        <f>IF(X53="","",DATEDIF(X53,'様式 A-1'!$G$2,"Y"))</f>
      </c>
      <c r="Z53" s="24"/>
      <c r="AA53" s="313"/>
      <c r="AB53" s="329"/>
      <c r="AC53" s="334" t="s">
        <v>997</v>
      </c>
      <c r="AD53" s="330"/>
      <c r="AE53" s="334" t="s">
        <v>998</v>
      </c>
      <c r="AF53" s="331"/>
      <c r="AG53" s="329"/>
      <c r="AH53" s="334" t="s">
        <v>997</v>
      </c>
      <c r="AI53" s="330"/>
      <c r="AJ53" s="334" t="s">
        <v>998</v>
      </c>
      <c r="AK53" s="331"/>
      <c r="AL53" s="329"/>
      <c r="AM53" s="334" t="s">
        <v>997</v>
      </c>
      <c r="AN53" s="330"/>
      <c r="AO53" s="334" t="s">
        <v>998</v>
      </c>
      <c r="AP53" s="331"/>
      <c r="AQ53" s="247"/>
      <c r="AR53" s="24">
        <f t="shared" si="5"/>
        <v>0</v>
      </c>
      <c r="AS53" s="56">
        <f t="shared" si="6"/>
        <v>0</v>
      </c>
      <c r="AT53" s="56">
        <f t="shared" si="10"/>
        <v>0</v>
      </c>
    </row>
    <row r="54" spans="1:46" ht="42.75" customHeight="1">
      <c r="A54" s="24">
        <f>IF('様式 A-1'!$AL$1="","",'様式 A-1'!$AL$1)</f>
      </c>
      <c r="B54" s="54"/>
      <c r="C54" s="55">
        <f t="shared" si="8"/>
      </c>
      <c r="D54" s="55">
        <f t="shared" si="9"/>
      </c>
      <c r="E54" s="28">
        <f>'様式 A-1'!$D$7</f>
        <v>0</v>
      </c>
      <c r="F54" s="28" t="e">
        <f>'様式 WA-1（集計作業用）'!$D$6</f>
        <v>#N/A</v>
      </c>
      <c r="G54" s="161">
        <f>'様式 A-1'!$AG$7</f>
        <v>0</v>
      </c>
      <c r="H54" s="24"/>
      <c r="I54" s="54" t="s">
        <v>143</v>
      </c>
      <c r="J54" s="40"/>
      <c r="K54" s="41"/>
      <c r="L54" s="40"/>
      <c r="M54" s="41"/>
      <c r="N54" s="24" t="s">
        <v>38</v>
      </c>
      <c r="O54" s="54"/>
      <c r="P54" s="194"/>
      <c r="Q54" s="24"/>
      <c r="R54" s="24"/>
      <c r="S54" s="24"/>
      <c r="T54" s="29"/>
      <c r="U54" s="313"/>
      <c r="V54" s="24"/>
      <c r="W54" s="24"/>
      <c r="X54" s="23"/>
      <c r="Y54" s="24">
        <f>IF(X54="","",DATEDIF(X54,'様式 A-1'!$G$2,"Y"))</f>
      </c>
      <c r="Z54" s="24"/>
      <c r="AA54" s="313"/>
      <c r="AB54" s="329"/>
      <c r="AC54" s="334" t="s">
        <v>997</v>
      </c>
      <c r="AD54" s="330"/>
      <c r="AE54" s="334" t="s">
        <v>998</v>
      </c>
      <c r="AF54" s="331"/>
      <c r="AG54" s="329"/>
      <c r="AH54" s="334" t="s">
        <v>997</v>
      </c>
      <c r="AI54" s="330"/>
      <c r="AJ54" s="334" t="s">
        <v>998</v>
      </c>
      <c r="AK54" s="331"/>
      <c r="AL54" s="329"/>
      <c r="AM54" s="334" t="s">
        <v>997</v>
      </c>
      <c r="AN54" s="330"/>
      <c r="AO54" s="334" t="s">
        <v>998</v>
      </c>
      <c r="AP54" s="331"/>
      <c r="AQ54" s="247"/>
      <c r="AR54" s="24">
        <f t="shared" si="5"/>
        <v>0</v>
      </c>
      <c r="AS54" s="56">
        <f t="shared" si="6"/>
        <v>0</v>
      </c>
      <c r="AT54" s="56">
        <f t="shared" si="10"/>
        <v>0</v>
      </c>
    </row>
    <row r="55" spans="1:46" ht="42.75" customHeight="1">
      <c r="A55" s="24">
        <f>IF('様式 A-1'!$AL$1="","",'様式 A-1'!$AL$1)</f>
      </c>
      <c r="B55" s="54"/>
      <c r="C55" s="55">
        <f t="shared" si="8"/>
      </c>
      <c r="D55" s="55">
        <f t="shared" si="9"/>
      </c>
      <c r="E55" s="28">
        <f>'様式 A-1'!$D$7</f>
        <v>0</v>
      </c>
      <c r="F55" s="28" t="e">
        <f>'様式 WA-1（集計作業用）'!$D$6</f>
        <v>#N/A</v>
      </c>
      <c r="G55" s="161">
        <f>'様式 A-1'!$AG$7</f>
        <v>0</v>
      </c>
      <c r="H55" s="24"/>
      <c r="I55" s="54" t="s">
        <v>144</v>
      </c>
      <c r="J55" s="40"/>
      <c r="K55" s="41"/>
      <c r="L55" s="40"/>
      <c r="M55" s="41"/>
      <c r="N55" s="24" t="s">
        <v>38</v>
      </c>
      <c r="O55" s="54"/>
      <c r="P55" s="194"/>
      <c r="Q55" s="24"/>
      <c r="R55" s="24"/>
      <c r="S55" s="24"/>
      <c r="T55" s="29"/>
      <c r="U55" s="313"/>
      <c r="V55" s="24"/>
      <c r="W55" s="24"/>
      <c r="X55" s="23"/>
      <c r="Y55" s="24">
        <f>IF(X55="","",DATEDIF(X55,'様式 A-1'!$G$2,"Y"))</f>
      </c>
      <c r="Z55" s="24"/>
      <c r="AA55" s="313"/>
      <c r="AB55" s="329"/>
      <c r="AC55" s="334" t="s">
        <v>997</v>
      </c>
      <c r="AD55" s="330"/>
      <c r="AE55" s="334" t="s">
        <v>998</v>
      </c>
      <c r="AF55" s="331"/>
      <c r="AG55" s="329"/>
      <c r="AH55" s="334" t="s">
        <v>997</v>
      </c>
      <c r="AI55" s="330"/>
      <c r="AJ55" s="334" t="s">
        <v>998</v>
      </c>
      <c r="AK55" s="331"/>
      <c r="AL55" s="329"/>
      <c r="AM55" s="334" t="s">
        <v>997</v>
      </c>
      <c r="AN55" s="330"/>
      <c r="AO55" s="334" t="s">
        <v>998</v>
      </c>
      <c r="AP55" s="331"/>
      <c r="AQ55" s="247"/>
      <c r="AR55" s="24">
        <f t="shared" si="5"/>
        <v>0</v>
      </c>
      <c r="AS55" s="56">
        <f t="shared" si="6"/>
        <v>0</v>
      </c>
      <c r="AT55" s="56">
        <f t="shared" si="10"/>
        <v>0</v>
      </c>
    </row>
    <row r="56" spans="1:46" ht="42.75" customHeight="1">
      <c r="A56" s="24">
        <f>IF('様式 A-1'!$AL$1="","",'様式 A-1'!$AL$1)</f>
      </c>
      <c r="B56" s="54"/>
      <c r="C56" s="55">
        <f t="shared" si="8"/>
      </c>
      <c r="D56" s="55">
        <f t="shared" si="9"/>
      </c>
      <c r="E56" s="28">
        <f>'様式 A-1'!$D$7</f>
        <v>0</v>
      </c>
      <c r="F56" s="28" t="e">
        <f>'様式 WA-1（集計作業用）'!$D$6</f>
        <v>#N/A</v>
      </c>
      <c r="G56" s="161">
        <f>'様式 A-1'!$AG$7</f>
        <v>0</v>
      </c>
      <c r="H56" s="24"/>
      <c r="I56" s="54" t="s">
        <v>145</v>
      </c>
      <c r="J56" s="40"/>
      <c r="K56" s="41"/>
      <c r="L56" s="40"/>
      <c r="M56" s="41"/>
      <c r="N56" s="24" t="s">
        <v>38</v>
      </c>
      <c r="O56" s="54"/>
      <c r="P56" s="194"/>
      <c r="Q56" s="24"/>
      <c r="R56" s="24"/>
      <c r="S56" s="24"/>
      <c r="T56" s="29"/>
      <c r="U56" s="313"/>
      <c r="V56" s="24"/>
      <c r="W56" s="24"/>
      <c r="X56" s="23"/>
      <c r="Y56" s="24">
        <f>IF(X56="","",DATEDIF(X56,'様式 A-1'!$G$2,"Y"))</f>
      </c>
      <c r="Z56" s="24"/>
      <c r="AA56" s="313"/>
      <c r="AB56" s="329"/>
      <c r="AC56" s="334" t="s">
        <v>997</v>
      </c>
      <c r="AD56" s="330"/>
      <c r="AE56" s="334" t="s">
        <v>998</v>
      </c>
      <c r="AF56" s="331"/>
      <c r="AG56" s="329"/>
      <c r="AH56" s="334" t="s">
        <v>997</v>
      </c>
      <c r="AI56" s="330"/>
      <c r="AJ56" s="334" t="s">
        <v>998</v>
      </c>
      <c r="AK56" s="331"/>
      <c r="AL56" s="329"/>
      <c r="AM56" s="334" t="s">
        <v>997</v>
      </c>
      <c r="AN56" s="330"/>
      <c r="AO56" s="334" t="s">
        <v>998</v>
      </c>
      <c r="AP56" s="331"/>
      <c r="AQ56" s="247"/>
      <c r="AR56" s="24">
        <f t="shared" si="5"/>
        <v>0</v>
      </c>
      <c r="AS56" s="56">
        <f t="shared" si="6"/>
        <v>0</v>
      </c>
      <c r="AT56" s="56">
        <f t="shared" si="10"/>
        <v>0</v>
      </c>
    </row>
    <row r="57" spans="1:46" ht="42.75" customHeight="1">
      <c r="A57" s="24">
        <f>IF('様式 A-1'!$AL$1="","",'様式 A-1'!$AL$1)</f>
      </c>
      <c r="B57" s="54"/>
      <c r="C57" s="55">
        <f t="shared" si="8"/>
      </c>
      <c r="D57" s="55">
        <f t="shared" si="9"/>
      </c>
      <c r="E57" s="28">
        <f>'様式 A-1'!$D$7</f>
        <v>0</v>
      </c>
      <c r="F57" s="28" t="e">
        <f>'様式 WA-1（集計作業用）'!$D$6</f>
        <v>#N/A</v>
      </c>
      <c r="G57" s="161">
        <f>'様式 A-1'!$AG$7</f>
        <v>0</v>
      </c>
      <c r="H57" s="24"/>
      <c r="I57" s="54" t="s">
        <v>146</v>
      </c>
      <c r="J57" s="40"/>
      <c r="K57" s="41"/>
      <c r="L57" s="40"/>
      <c r="M57" s="41"/>
      <c r="N57" s="24" t="s">
        <v>38</v>
      </c>
      <c r="O57" s="54"/>
      <c r="P57" s="194"/>
      <c r="Q57" s="24"/>
      <c r="R57" s="24"/>
      <c r="S57" s="24"/>
      <c r="T57" s="29"/>
      <c r="U57" s="313"/>
      <c r="V57" s="24"/>
      <c r="W57" s="24"/>
      <c r="X57" s="23"/>
      <c r="Y57" s="24">
        <f>IF(X57="","",DATEDIF(X57,'様式 A-1'!$G$2,"Y"))</f>
      </c>
      <c r="Z57" s="24"/>
      <c r="AA57" s="313"/>
      <c r="AB57" s="329"/>
      <c r="AC57" s="334" t="s">
        <v>997</v>
      </c>
      <c r="AD57" s="330"/>
      <c r="AE57" s="334" t="s">
        <v>998</v>
      </c>
      <c r="AF57" s="331"/>
      <c r="AG57" s="329"/>
      <c r="AH57" s="334" t="s">
        <v>997</v>
      </c>
      <c r="AI57" s="330"/>
      <c r="AJ57" s="334" t="s">
        <v>998</v>
      </c>
      <c r="AK57" s="331"/>
      <c r="AL57" s="329"/>
      <c r="AM57" s="334" t="s">
        <v>997</v>
      </c>
      <c r="AN57" s="330"/>
      <c r="AO57" s="334" t="s">
        <v>998</v>
      </c>
      <c r="AP57" s="331"/>
      <c r="AQ57" s="247"/>
      <c r="AR57" s="24">
        <f t="shared" si="5"/>
        <v>0</v>
      </c>
      <c r="AS57" s="56">
        <f t="shared" si="6"/>
        <v>0</v>
      </c>
      <c r="AT57" s="56">
        <f t="shared" si="10"/>
        <v>0</v>
      </c>
    </row>
    <row r="58" spans="1:46" ht="42.75" customHeight="1">
      <c r="A58" s="24">
        <f>IF('様式 A-1'!$AL$1="","",'様式 A-1'!$AL$1)</f>
      </c>
      <c r="B58" s="54"/>
      <c r="C58" s="55">
        <f t="shared" si="8"/>
      </c>
      <c r="D58" s="55">
        <f t="shared" si="9"/>
      </c>
      <c r="E58" s="28">
        <f>'様式 A-1'!$D$7</f>
        <v>0</v>
      </c>
      <c r="F58" s="28" t="e">
        <f>'様式 WA-1（集計作業用）'!$D$6</f>
        <v>#N/A</v>
      </c>
      <c r="G58" s="161">
        <f>'様式 A-1'!$AG$7</f>
        <v>0</v>
      </c>
      <c r="H58" s="24"/>
      <c r="I58" s="54" t="s">
        <v>147</v>
      </c>
      <c r="J58" s="40"/>
      <c r="K58" s="41"/>
      <c r="L58" s="40"/>
      <c r="M58" s="41"/>
      <c r="N58" s="24" t="s">
        <v>38</v>
      </c>
      <c r="O58" s="54"/>
      <c r="P58" s="194"/>
      <c r="Q58" s="24"/>
      <c r="R58" s="24"/>
      <c r="S58" s="24"/>
      <c r="T58" s="29"/>
      <c r="U58" s="313"/>
      <c r="V58" s="24"/>
      <c r="W58" s="24"/>
      <c r="X58" s="23"/>
      <c r="Y58" s="24">
        <f>IF(X58="","",DATEDIF(X58,'様式 A-1'!$G$2,"Y"))</f>
      </c>
      <c r="Z58" s="24"/>
      <c r="AA58" s="313"/>
      <c r="AB58" s="329"/>
      <c r="AC58" s="334" t="s">
        <v>997</v>
      </c>
      <c r="AD58" s="330"/>
      <c r="AE58" s="334" t="s">
        <v>998</v>
      </c>
      <c r="AF58" s="331"/>
      <c r="AG58" s="329"/>
      <c r="AH58" s="334" t="s">
        <v>997</v>
      </c>
      <c r="AI58" s="330"/>
      <c r="AJ58" s="334" t="s">
        <v>998</v>
      </c>
      <c r="AK58" s="331"/>
      <c r="AL58" s="329"/>
      <c r="AM58" s="334" t="s">
        <v>997</v>
      </c>
      <c r="AN58" s="330"/>
      <c r="AO58" s="334" t="s">
        <v>998</v>
      </c>
      <c r="AP58" s="331"/>
      <c r="AQ58" s="247"/>
      <c r="AR58" s="24">
        <f t="shared" si="5"/>
        <v>0</v>
      </c>
      <c r="AS58" s="56">
        <f t="shared" si="6"/>
        <v>0</v>
      </c>
      <c r="AT58" s="56">
        <f t="shared" si="10"/>
        <v>0</v>
      </c>
    </row>
    <row r="59" spans="1:46" ht="42.75" customHeight="1">
      <c r="A59" s="24">
        <f>IF('様式 A-1'!$AL$1="","",'様式 A-1'!$AL$1)</f>
      </c>
      <c r="B59" s="54"/>
      <c r="C59" s="55">
        <f t="shared" si="8"/>
      </c>
      <c r="D59" s="55">
        <f t="shared" si="9"/>
      </c>
      <c r="E59" s="28">
        <f>'様式 A-1'!$D$7</f>
        <v>0</v>
      </c>
      <c r="F59" s="28" t="e">
        <f>'様式 WA-1（集計作業用）'!$D$6</f>
        <v>#N/A</v>
      </c>
      <c r="G59" s="161">
        <f>'様式 A-1'!$AG$7</f>
        <v>0</v>
      </c>
      <c r="H59" s="24"/>
      <c r="I59" s="54" t="s">
        <v>148</v>
      </c>
      <c r="J59" s="40"/>
      <c r="K59" s="41"/>
      <c r="L59" s="40"/>
      <c r="M59" s="41"/>
      <c r="N59" s="24" t="s">
        <v>38</v>
      </c>
      <c r="O59" s="54"/>
      <c r="P59" s="194"/>
      <c r="Q59" s="24"/>
      <c r="R59" s="24"/>
      <c r="S59" s="24"/>
      <c r="T59" s="29"/>
      <c r="U59" s="313"/>
      <c r="V59" s="24"/>
      <c r="W59" s="24"/>
      <c r="X59" s="23"/>
      <c r="Y59" s="24">
        <f>IF(X59="","",DATEDIF(X59,'様式 A-1'!$G$2,"Y"))</f>
      </c>
      <c r="Z59" s="24"/>
      <c r="AA59" s="313"/>
      <c r="AB59" s="329"/>
      <c r="AC59" s="334" t="s">
        <v>997</v>
      </c>
      <c r="AD59" s="330"/>
      <c r="AE59" s="334" t="s">
        <v>998</v>
      </c>
      <c r="AF59" s="331"/>
      <c r="AG59" s="329"/>
      <c r="AH59" s="334" t="s">
        <v>997</v>
      </c>
      <c r="AI59" s="330"/>
      <c r="AJ59" s="334" t="s">
        <v>998</v>
      </c>
      <c r="AK59" s="331"/>
      <c r="AL59" s="329"/>
      <c r="AM59" s="334" t="s">
        <v>997</v>
      </c>
      <c r="AN59" s="330"/>
      <c r="AO59" s="334" t="s">
        <v>998</v>
      </c>
      <c r="AP59" s="331"/>
      <c r="AQ59" s="247"/>
      <c r="AR59" s="24">
        <f t="shared" si="5"/>
        <v>0</v>
      </c>
      <c r="AS59" s="56">
        <f t="shared" si="6"/>
        <v>0</v>
      </c>
      <c r="AT59" s="56">
        <f t="shared" si="10"/>
        <v>0</v>
      </c>
    </row>
    <row r="60" spans="1:46" ht="42.75" customHeight="1">
      <c r="A60" s="24">
        <f>IF('様式 A-1'!$AL$1="","",'様式 A-1'!$AL$1)</f>
      </c>
      <c r="B60" s="54"/>
      <c r="C60" s="55">
        <f t="shared" si="8"/>
      </c>
      <c r="D60" s="55">
        <f t="shared" si="9"/>
      </c>
      <c r="E60" s="28">
        <f>'様式 A-1'!$D$7</f>
        <v>0</v>
      </c>
      <c r="F60" s="28" t="e">
        <f>'様式 WA-1（集計作業用）'!$D$6</f>
        <v>#N/A</v>
      </c>
      <c r="G60" s="161">
        <f>'様式 A-1'!$AG$7</f>
        <v>0</v>
      </c>
      <c r="H60" s="24"/>
      <c r="I60" s="54" t="s">
        <v>149</v>
      </c>
      <c r="J60" s="40"/>
      <c r="K60" s="41"/>
      <c r="L60" s="40"/>
      <c r="M60" s="41"/>
      <c r="N60" s="24" t="s">
        <v>38</v>
      </c>
      <c r="O60" s="54"/>
      <c r="P60" s="194"/>
      <c r="Q60" s="24"/>
      <c r="R60" s="24"/>
      <c r="S60" s="24"/>
      <c r="T60" s="29"/>
      <c r="U60" s="313"/>
      <c r="V60" s="24"/>
      <c r="W60" s="24"/>
      <c r="X60" s="23"/>
      <c r="Y60" s="24">
        <f>IF(X60="","",DATEDIF(X60,'様式 A-1'!$G$2,"Y"))</f>
      </c>
      <c r="Z60" s="24"/>
      <c r="AA60" s="313"/>
      <c r="AB60" s="329"/>
      <c r="AC60" s="334" t="s">
        <v>997</v>
      </c>
      <c r="AD60" s="330"/>
      <c r="AE60" s="334" t="s">
        <v>998</v>
      </c>
      <c r="AF60" s="331"/>
      <c r="AG60" s="329"/>
      <c r="AH60" s="334" t="s">
        <v>997</v>
      </c>
      <c r="AI60" s="330"/>
      <c r="AJ60" s="334" t="s">
        <v>998</v>
      </c>
      <c r="AK60" s="331"/>
      <c r="AL60" s="329"/>
      <c r="AM60" s="334" t="s">
        <v>997</v>
      </c>
      <c r="AN60" s="330"/>
      <c r="AO60" s="334" t="s">
        <v>998</v>
      </c>
      <c r="AP60" s="331"/>
      <c r="AQ60" s="247"/>
      <c r="AR60" s="24">
        <f t="shared" si="5"/>
        <v>0</v>
      </c>
      <c r="AS60" s="56">
        <f t="shared" si="6"/>
        <v>0</v>
      </c>
      <c r="AT60" s="56">
        <f t="shared" si="10"/>
        <v>0</v>
      </c>
    </row>
    <row r="61" spans="1:46" ht="42.75" customHeight="1">
      <c r="A61" s="24">
        <f>IF('様式 A-1'!$AL$1="","",'様式 A-1'!$AL$1)</f>
      </c>
      <c r="B61" s="54"/>
      <c r="C61" s="55">
        <f t="shared" si="8"/>
      </c>
      <c r="D61" s="55">
        <f t="shared" si="9"/>
      </c>
      <c r="E61" s="28">
        <f>'様式 A-1'!$D$7</f>
        <v>0</v>
      </c>
      <c r="F61" s="28" t="e">
        <f>'様式 WA-1（集計作業用）'!$D$6</f>
        <v>#N/A</v>
      </c>
      <c r="G61" s="161">
        <f>'様式 A-1'!$AG$7</f>
        <v>0</v>
      </c>
      <c r="H61" s="24"/>
      <c r="I61" s="54" t="s">
        <v>150</v>
      </c>
      <c r="J61" s="40"/>
      <c r="K61" s="41"/>
      <c r="L61" s="40"/>
      <c r="M61" s="41"/>
      <c r="N61" s="24" t="s">
        <v>38</v>
      </c>
      <c r="O61" s="54"/>
      <c r="P61" s="194"/>
      <c r="Q61" s="24"/>
      <c r="R61" s="24"/>
      <c r="S61" s="24"/>
      <c r="T61" s="29"/>
      <c r="U61" s="313"/>
      <c r="V61" s="24"/>
      <c r="W61" s="24"/>
      <c r="X61" s="23"/>
      <c r="Y61" s="24">
        <f>IF(X61="","",DATEDIF(X61,'様式 A-1'!$G$2,"Y"))</f>
      </c>
      <c r="Z61" s="24"/>
      <c r="AA61" s="313"/>
      <c r="AB61" s="329"/>
      <c r="AC61" s="334" t="s">
        <v>997</v>
      </c>
      <c r="AD61" s="330"/>
      <c r="AE61" s="334" t="s">
        <v>998</v>
      </c>
      <c r="AF61" s="331"/>
      <c r="AG61" s="329"/>
      <c r="AH61" s="334" t="s">
        <v>997</v>
      </c>
      <c r="AI61" s="330"/>
      <c r="AJ61" s="334" t="s">
        <v>998</v>
      </c>
      <c r="AK61" s="331"/>
      <c r="AL61" s="329"/>
      <c r="AM61" s="334" t="s">
        <v>997</v>
      </c>
      <c r="AN61" s="330"/>
      <c r="AO61" s="334" t="s">
        <v>998</v>
      </c>
      <c r="AP61" s="331"/>
      <c r="AQ61" s="247"/>
      <c r="AR61" s="24">
        <f t="shared" si="5"/>
        <v>0</v>
      </c>
      <c r="AS61" s="56">
        <f t="shared" si="6"/>
        <v>0</v>
      </c>
      <c r="AT61" s="56">
        <f t="shared" si="10"/>
        <v>0</v>
      </c>
    </row>
    <row r="62" spans="1:46" ht="42.75" customHeight="1">
      <c r="A62" s="24">
        <f>IF('様式 A-1'!$AL$1="","",'様式 A-1'!$AL$1)</f>
      </c>
      <c r="B62" s="54"/>
      <c r="C62" s="55">
        <f t="shared" si="8"/>
      </c>
      <c r="D62" s="55">
        <f t="shared" si="9"/>
      </c>
      <c r="E62" s="28">
        <f>'様式 A-1'!$D$7</f>
        <v>0</v>
      </c>
      <c r="F62" s="28" t="e">
        <f>'様式 WA-1（集計作業用）'!$D$6</f>
        <v>#N/A</v>
      </c>
      <c r="G62" s="161">
        <f>'様式 A-1'!$AG$7</f>
        <v>0</v>
      </c>
      <c r="H62" s="24"/>
      <c r="I62" s="54" t="s">
        <v>151</v>
      </c>
      <c r="J62" s="40"/>
      <c r="K62" s="41"/>
      <c r="L62" s="40"/>
      <c r="M62" s="41"/>
      <c r="N62" s="24" t="s">
        <v>38</v>
      </c>
      <c r="O62" s="54"/>
      <c r="P62" s="194"/>
      <c r="Q62" s="24"/>
      <c r="R62" s="24"/>
      <c r="S62" s="24"/>
      <c r="T62" s="29"/>
      <c r="U62" s="313"/>
      <c r="V62" s="24"/>
      <c r="W62" s="24"/>
      <c r="X62" s="23"/>
      <c r="Y62" s="24">
        <f>IF(X62="","",DATEDIF(X62,'様式 A-1'!$G$2,"Y"))</f>
      </c>
      <c r="Z62" s="24"/>
      <c r="AA62" s="313"/>
      <c r="AB62" s="329"/>
      <c r="AC62" s="334" t="s">
        <v>997</v>
      </c>
      <c r="AD62" s="330"/>
      <c r="AE62" s="334" t="s">
        <v>998</v>
      </c>
      <c r="AF62" s="331"/>
      <c r="AG62" s="329"/>
      <c r="AH62" s="334" t="s">
        <v>997</v>
      </c>
      <c r="AI62" s="330"/>
      <c r="AJ62" s="334" t="s">
        <v>998</v>
      </c>
      <c r="AK62" s="331"/>
      <c r="AL62" s="329"/>
      <c r="AM62" s="334" t="s">
        <v>997</v>
      </c>
      <c r="AN62" s="330"/>
      <c r="AO62" s="334" t="s">
        <v>998</v>
      </c>
      <c r="AP62" s="331"/>
      <c r="AQ62" s="247"/>
      <c r="AR62" s="24">
        <f t="shared" si="5"/>
        <v>0</v>
      </c>
      <c r="AS62" s="56">
        <f t="shared" si="6"/>
        <v>0</v>
      </c>
      <c r="AT62" s="56">
        <f t="shared" si="10"/>
        <v>0</v>
      </c>
    </row>
    <row r="63" spans="1:46" ht="42.75" customHeight="1">
      <c r="A63" s="24">
        <f>IF('様式 A-1'!$AL$1="","",'様式 A-1'!$AL$1)</f>
      </c>
      <c r="B63" s="54"/>
      <c r="C63" s="55">
        <f t="shared" si="8"/>
      </c>
      <c r="D63" s="55">
        <f t="shared" si="9"/>
      </c>
      <c r="E63" s="28">
        <f>'様式 A-1'!$D$7</f>
        <v>0</v>
      </c>
      <c r="F63" s="28" t="e">
        <f>'様式 WA-1（集計作業用）'!$D$6</f>
        <v>#N/A</v>
      </c>
      <c r="G63" s="161">
        <f>'様式 A-1'!$AG$7</f>
        <v>0</v>
      </c>
      <c r="H63" s="24"/>
      <c r="I63" s="54" t="s">
        <v>152</v>
      </c>
      <c r="J63" s="40"/>
      <c r="K63" s="41"/>
      <c r="L63" s="40"/>
      <c r="M63" s="41"/>
      <c r="N63" s="24" t="s">
        <v>38</v>
      </c>
      <c r="O63" s="54"/>
      <c r="P63" s="194"/>
      <c r="Q63" s="24"/>
      <c r="R63" s="24"/>
      <c r="S63" s="24"/>
      <c r="T63" s="29"/>
      <c r="U63" s="313"/>
      <c r="V63" s="24"/>
      <c r="W63" s="24"/>
      <c r="X63" s="23"/>
      <c r="Y63" s="24">
        <f>IF(X63="","",DATEDIF(X63,'様式 A-1'!$G$2,"Y"))</f>
      </c>
      <c r="Z63" s="24"/>
      <c r="AA63" s="313"/>
      <c r="AB63" s="329"/>
      <c r="AC63" s="334" t="s">
        <v>997</v>
      </c>
      <c r="AD63" s="330"/>
      <c r="AE63" s="334" t="s">
        <v>998</v>
      </c>
      <c r="AF63" s="331"/>
      <c r="AG63" s="329"/>
      <c r="AH63" s="334" t="s">
        <v>997</v>
      </c>
      <c r="AI63" s="330"/>
      <c r="AJ63" s="334" t="s">
        <v>998</v>
      </c>
      <c r="AK63" s="331"/>
      <c r="AL63" s="329"/>
      <c r="AM63" s="334" t="s">
        <v>997</v>
      </c>
      <c r="AN63" s="330"/>
      <c r="AO63" s="334" t="s">
        <v>998</v>
      </c>
      <c r="AP63" s="331"/>
      <c r="AQ63" s="247"/>
      <c r="AR63" s="24">
        <f t="shared" si="5"/>
        <v>0</v>
      </c>
      <c r="AS63" s="56">
        <f t="shared" si="6"/>
        <v>0</v>
      </c>
      <c r="AT63" s="56">
        <f t="shared" si="10"/>
        <v>0</v>
      </c>
    </row>
    <row r="64" spans="1:46" ht="42.75" customHeight="1">
      <c r="A64" s="24">
        <f>IF('様式 A-1'!$AL$1="","",'様式 A-1'!$AL$1)</f>
      </c>
      <c r="B64" s="54"/>
      <c r="C64" s="55">
        <f t="shared" si="8"/>
      </c>
      <c r="D64" s="55">
        <f t="shared" si="9"/>
      </c>
      <c r="E64" s="28">
        <f>'様式 A-1'!$D$7</f>
        <v>0</v>
      </c>
      <c r="F64" s="28" t="e">
        <f>'様式 WA-1（集計作業用）'!$D$6</f>
        <v>#N/A</v>
      </c>
      <c r="G64" s="161">
        <f>'様式 A-1'!$AG$7</f>
        <v>0</v>
      </c>
      <c r="H64" s="24"/>
      <c r="I64" s="54" t="s">
        <v>153</v>
      </c>
      <c r="J64" s="40"/>
      <c r="K64" s="41"/>
      <c r="L64" s="40"/>
      <c r="M64" s="41"/>
      <c r="N64" s="24" t="s">
        <v>38</v>
      </c>
      <c r="O64" s="54"/>
      <c r="P64" s="194"/>
      <c r="Q64" s="24"/>
      <c r="R64" s="24"/>
      <c r="S64" s="24"/>
      <c r="T64" s="29"/>
      <c r="U64" s="313"/>
      <c r="V64" s="24"/>
      <c r="W64" s="24"/>
      <c r="X64" s="23"/>
      <c r="Y64" s="24">
        <f>IF(X64="","",DATEDIF(X64,'様式 A-1'!$G$2,"Y"))</f>
      </c>
      <c r="Z64" s="24"/>
      <c r="AA64" s="313"/>
      <c r="AB64" s="329"/>
      <c r="AC64" s="334" t="s">
        <v>997</v>
      </c>
      <c r="AD64" s="330"/>
      <c r="AE64" s="334" t="s">
        <v>998</v>
      </c>
      <c r="AF64" s="331"/>
      <c r="AG64" s="329"/>
      <c r="AH64" s="334" t="s">
        <v>997</v>
      </c>
      <c r="AI64" s="330"/>
      <c r="AJ64" s="334" t="s">
        <v>998</v>
      </c>
      <c r="AK64" s="331"/>
      <c r="AL64" s="329"/>
      <c r="AM64" s="334" t="s">
        <v>997</v>
      </c>
      <c r="AN64" s="330"/>
      <c r="AO64" s="334" t="s">
        <v>998</v>
      </c>
      <c r="AP64" s="331"/>
      <c r="AQ64" s="247"/>
      <c r="AR64" s="24">
        <f t="shared" si="5"/>
        <v>0</v>
      </c>
      <c r="AS64" s="56">
        <f t="shared" si="6"/>
        <v>0</v>
      </c>
      <c r="AT64" s="56">
        <f t="shared" si="10"/>
        <v>0</v>
      </c>
    </row>
    <row r="65" spans="1:46" ht="42.75" customHeight="1">
      <c r="A65" s="24">
        <f>IF('様式 A-1'!$AL$1="","",'様式 A-1'!$AL$1)</f>
      </c>
      <c r="B65" s="54"/>
      <c r="C65" s="55">
        <f t="shared" si="8"/>
      </c>
      <c r="D65" s="55">
        <f t="shared" si="9"/>
      </c>
      <c r="E65" s="28">
        <f>'様式 A-1'!$D$7</f>
        <v>0</v>
      </c>
      <c r="F65" s="28" t="e">
        <f>'様式 WA-1（集計作業用）'!$D$6</f>
        <v>#N/A</v>
      </c>
      <c r="G65" s="161">
        <f>'様式 A-1'!$AG$7</f>
        <v>0</v>
      </c>
      <c r="H65" s="24"/>
      <c r="I65" s="54" t="s">
        <v>154</v>
      </c>
      <c r="J65" s="40"/>
      <c r="K65" s="41"/>
      <c r="L65" s="40"/>
      <c r="M65" s="41"/>
      <c r="N65" s="24" t="s">
        <v>38</v>
      </c>
      <c r="O65" s="54"/>
      <c r="P65" s="194"/>
      <c r="Q65" s="24"/>
      <c r="R65" s="24"/>
      <c r="S65" s="24"/>
      <c r="T65" s="29"/>
      <c r="U65" s="313"/>
      <c r="V65" s="24"/>
      <c r="W65" s="24"/>
      <c r="X65" s="23"/>
      <c r="Y65" s="24">
        <f>IF(X65="","",DATEDIF(X65,'様式 A-1'!$G$2,"Y"))</f>
      </c>
      <c r="Z65" s="24"/>
      <c r="AA65" s="313"/>
      <c r="AB65" s="329"/>
      <c r="AC65" s="334" t="s">
        <v>997</v>
      </c>
      <c r="AD65" s="330"/>
      <c r="AE65" s="334" t="s">
        <v>998</v>
      </c>
      <c r="AF65" s="331"/>
      <c r="AG65" s="329"/>
      <c r="AH65" s="334" t="s">
        <v>997</v>
      </c>
      <c r="AI65" s="330"/>
      <c r="AJ65" s="334" t="s">
        <v>998</v>
      </c>
      <c r="AK65" s="331"/>
      <c r="AL65" s="329"/>
      <c r="AM65" s="334" t="s">
        <v>997</v>
      </c>
      <c r="AN65" s="330"/>
      <c r="AO65" s="334" t="s">
        <v>998</v>
      </c>
      <c r="AP65" s="331"/>
      <c r="AQ65" s="247"/>
      <c r="AR65" s="24">
        <f t="shared" si="5"/>
        <v>0</v>
      </c>
      <c r="AS65" s="56">
        <f t="shared" si="6"/>
        <v>0</v>
      </c>
      <c r="AT65" s="56">
        <f t="shared" si="10"/>
        <v>0</v>
      </c>
    </row>
    <row r="66" spans="1:46" ht="42.75" customHeight="1">
      <c r="A66" s="24">
        <f>IF('様式 A-1'!$AL$1="","",'様式 A-1'!$AL$1)</f>
      </c>
      <c r="B66" s="54"/>
      <c r="C66" s="55">
        <f t="shared" si="8"/>
      </c>
      <c r="D66" s="55">
        <f t="shared" si="9"/>
      </c>
      <c r="E66" s="28">
        <f>'様式 A-1'!$D$7</f>
        <v>0</v>
      </c>
      <c r="F66" s="28" t="e">
        <f>'様式 WA-1（集計作業用）'!$D$6</f>
        <v>#N/A</v>
      </c>
      <c r="G66" s="161">
        <f>'様式 A-1'!$AG$7</f>
        <v>0</v>
      </c>
      <c r="H66" s="24"/>
      <c r="I66" s="54" t="s">
        <v>155</v>
      </c>
      <c r="J66" s="40"/>
      <c r="K66" s="41"/>
      <c r="L66" s="40"/>
      <c r="M66" s="41"/>
      <c r="N66" s="24" t="s">
        <v>38</v>
      </c>
      <c r="O66" s="54"/>
      <c r="P66" s="194"/>
      <c r="Q66" s="24"/>
      <c r="R66" s="24"/>
      <c r="S66" s="24"/>
      <c r="T66" s="29"/>
      <c r="U66" s="313"/>
      <c r="V66" s="24"/>
      <c r="W66" s="24"/>
      <c r="X66" s="23"/>
      <c r="Y66" s="24">
        <f>IF(X66="","",DATEDIF(X66,'様式 A-1'!$G$2,"Y"))</f>
      </c>
      <c r="Z66" s="24"/>
      <c r="AA66" s="313"/>
      <c r="AB66" s="329"/>
      <c r="AC66" s="334" t="s">
        <v>997</v>
      </c>
      <c r="AD66" s="330"/>
      <c r="AE66" s="334" t="s">
        <v>998</v>
      </c>
      <c r="AF66" s="331"/>
      <c r="AG66" s="329"/>
      <c r="AH66" s="334" t="s">
        <v>997</v>
      </c>
      <c r="AI66" s="330"/>
      <c r="AJ66" s="334" t="s">
        <v>998</v>
      </c>
      <c r="AK66" s="331"/>
      <c r="AL66" s="329"/>
      <c r="AM66" s="334" t="s">
        <v>997</v>
      </c>
      <c r="AN66" s="330"/>
      <c r="AO66" s="334" t="s">
        <v>998</v>
      </c>
      <c r="AP66" s="331"/>
      <c r="AQ66" s="247"/>
      <c r="AR66" s="24">
        <f t="shared" si="5"/>
        <v>0</v>
      </c>
      <c r="AS66" s="56">
        <f t="shared" si="6"/>
        <v>0</v>
      </c>
      <c r="AT66" s="56">
        <f t="shared" si="10"/>
        <v>0</v>
      </c>
    </row>
    <row r="67" spans="1:46" ht="42.75" customHeight="1">
      <c r="A67" s="24">
        <f>IF('様式 A-1'!$AL$1="","",'様式 A-1'!$AL$1)</f>
      </c>
      <c r="B67" s="54"/>
      <c r="C67" s="55">
        <f t="shared" si="8"/>
      </c>
      <c r="D67" s="55">
        <f t="shared" si="9"/>
      </c>
      <c r="E67" s="28">
        <f>'様式 A-1'!$D$7</f>
        <v>0</v>
      </c>
      <c r="F67" s="28" t="e">
        <f>'様式 WA-1（集計作業用）'!$D$6</f>
        <v>#N/A</v>
      </c>
      <c r="G67" s="161">
        <f>'様式 A-1'!$AG$7</f>
        <v>0</v>
      </c>
      <c r="H67" s="24"/>
      <c r="I67" s="54" t="s">
        <v>156</v>
      </c>
      <c r="J67" s="40"/>
      <c r="K67" s="41"/>
      <c r="L67" s="40"/>
      <c r="M67" s="41"/>
      <c r="N67" s="24" t="s">
        <v>38</v>
      </c>
      <c r="O67" s="54"/>
      <c r="P67" s="194"/>
      <c r="Q67" s="24"/>
      <c r="R67" s="24"/>
      <c r="S67" s="24"/>
      <c r="T67" s="29"/>
      <c r="U67" s="313"/>
      <c r="V67" s="24"/>
      <c r="W67" s="24"/>
      <c r="X67" s="23"/>
      <c r="Y67" s="24">
        <f>IF(X67="","",DATEDIF(X67,'様式 A-1'!$G$2,"Y"))</f>
      </c>
      <c r="Z67" s="24"/>
      <c r="AA67" s="313"/>
      <c r="AB67" s="329"/>
      <c r="AC67" s="334" t="s">
        <v>997</v>
      </c>
      <c r="AD67" s="330"/>
      <c r="AE67" s="334" t="s">
        <v>998</v>
      </c>
      <c r="AF67" s="331"/>
      <c r="AG67" s="329"/>
      <c r="AH67" s="334" t="s">
        <v>997</v>
      </c>
      <c r="AI67" s="330"/>
      <c r="AJ67" s="334" t="s">
        <v>998</v>
      </c>
      <c r="AK67" s="331"/>
      <c r="AL67" s="329"/>
      <c r="AM67" s="334" t="s">
        <v>997</v>
      </c>
      <c r="AN67" s="330"/>
      <c r="AO67" s="334" t="s">
        <v>998</v>
      </c>
      <c r="AP67" s="331"/>
      <c r="AQ67" s="247"/>
      <c r="AR67" s="24">
        <f t="shared" si="5"/>
        <v>0</v>
      </c>
      <c r="AS67" s="56">
        <f t="shared" si="6"/>
        <v>0</v>
      </c>
      <c r="AT67" s="56">
        <f t="shared" si="10"/>
        <v>0</v>
      </c>
    </row>
    <row r="68" spans="1:46" ht="42.75" customHeight="1">
      <c r="A68" s="24">
        <f>IF('様式 A-1'!$AL$1="","",'様式 A-1'!$AL$1)</f>
      </c>
      <c r="B68" s="54"/>
      <c r="C68" s="55">
        <f t="shared" si="8"/>
      </c>
      <c r="D68" s="55">
        <f t="shared" si="9"/>
      </c>
      <c r="E68" s="28">
        <f>'様式 A-1'!$D$7</f>
        <v>0</v>
      </c>
      <c r="F68" s="28" t="e">
        <f>'様式 WA-1（集計作業用）'!$D$6</f>
        <v>#N/A</v>
      </c>
      <c r="G68" s="161">
        <f>'様式 A-1'!$AG$7</f>
        <v>0</v>
      </c>
      <c r="H68" s="24"/>
      <c r="I68" s="54" t="s">
        <v>157</v>
      </c>
      <c r="J68" s="40"/>
      <c r="K68" s="41"/>
      <c r="L68" s="40"/>
      <c r="M68" s="41"/>
      <c r="N68" s="24" t="s">
        <v>38</v>
      </c>
      <c r="O68" s="54"/>
      <c r="P68" s="194"/>
      <c r="Q68" s="24"/>
      <c r="R68" s="24"/>
      <c r="S68" s="24"/>
      <c r="T68" s="29"/>
      <c r="U68" s="313"/>
      <c r="V68" s="24"/>
      <c r="W68" s="24"/>
      <c r="X68" s="23"/>
      <c r="Y68" s="24">
        <f>IF(X68="","",DATEDIF(X68,'様式 A-1'!$G$2,"Y"))</f>
      </c>
      <c r="Z68" s="24"/>
      <c r="AA68" s="313"/>
      <c r="AB68" s="329"/>
      <c r="AC68" s="334" t="s">
        <v>997</v>
      </c>
      <c r="AD68" s="330"/>
      <c r="AE68" s="334" t="s">
        <v>998</v>
      </c>
      <c r="AF68" s="331"/>
      <c r="AG68" s="329"/>
      <c r="AH68" s="334" t="s">
        <v>997</v>
      </c>
      <c r="AI68" s="330"/>
      <c r="AJ68" s="334" t="s">
        <v>998</v>
      </c>
      <c r="AK68" s="331"/>
      <c r="AL68" s="329"/>
      <c r="AM68" s="334" t="s">
        <v>997</v>
      </c>
      <c r="AN68" s="330"/>
      <c r="AO68" s="334" t="s">
        <v>998</v>
      </c>
      <c r="AP68" s="331"/>
      <c r="AQ68" s="247"/>
      <c r="AR68" s="24">
        <f t="shared" si="5"/>
        <v>0</v>
      </c>
      <c r="AS68" s="56">
        <f t="shared" si="6"/>
        <v>0</v>
      </c>
      <c r="AT68" s="56">
        <f t="shared" si="10"/>
        <v>0</v>
      </c>
    </row>
    <row r="69" spans="1:46" ht="42.75" customHeight="1">
      <c r="A69" s="24">
        <f>IF('様式 A-1'!$AL$1="","",'様式 A-1'!$AL$1)</f>
      </c>
      <c r="B69" s="54"/>
      <c r="C69" s="55">
        <f t="shared" si="8"/>
      </c>
      <c r="D69" s="55">
        <f t="shared" si="9"/>
      </c>
      <c r="E69" s="28">
        <f>'様式 A-1'!$D$7</f>
        <v>0</v>
      </c>
      <c r="F69" s="28" t="e">
        <f>'様式 WA-1（集計作業用）'!$D$6</f>
        <v>#N/A</v>
      </c>
      <c r="G69" s="161">
        <f>'様式 A-1'!$AG$7</f>
        <v>0</v>
      </c>
      <c r="H69" s="24"/>
      <c r="I69" s="54" t="s">
        <v>158</v>
      </c>
      <c r="J69" s="40"/>
      <c r="K69" s="41"/>
      <c r="L69" s="40"/>
      <c r="M69" s="41"/>
      <c r="N69" s="24" t="s">
        <v>38</v>
      </c>
      <c r="O69" s="54"/>
      <c r="P69" s="194"/>
      <c r="Q69" s="24"/>
      <c r="R69" s="24"/>
      <c r="S69" s="24"/>
      <c r="T69" s="29"/>
      <c r="U69" s="313"/>
      <c r="V69" s="24"/>
      <c r="W69" s="24"/>
      <c r="X69" s="23"/>
      <c r="Y69" s="24">
        <f>IF(X69="","",DATEDIF(X69,'様式 A-1'!$G$2,"Y"))</f>
      </c>
      <c r="Z69" s="24"/>
      <c r="AA69" s="313"/>
      <c r="AB69" s="329"/>
      <c r="AC69" s="334" t="s">
        <v>997</v>
      </c>
      <c r="AD69" s="330"/>
      <c r="AE69" s="334" t="s">
        <v>998</v>
      </c>
      <c r="AF69" s="331"/>
      <c r="AG69" s="329"/>
      <c r="AH69" s="334" t="s">
        <v>997</v>
      </c>
      <c r="AI69" s="330"/>
      <c r="AJ69" s="334" t="s">
        <v>998</v>
      </c>
      <c r="AK69" s="331"/>
      <c r="AL69" s="329"/>
      <c r="AM69" s="334" t="s">
        <v>997</v>
      </c>
      <c r="AN69" s="330"/>
      <c r="AO69" s="334" t="s">
        <v>998</v>
      </c>
      <c r="AP69" s="331"/>
      <c r="AQ69" s="247"/>
      <c r="AR69" s="24">
        <f t="shared" si="5"/>
        <v>0</v>
      </c>
      <c r="AS69" s="56">
        <f t="shared" si="6"/>
        <v>0</v>
      </c>
      <c r="AT69" s="56">
        <f t="shared" si="10"/>
        <v>0</v>
      </c>
    </row>
    <row r="70" spans="1:46" ht="42.75" customHeight="1">
      <c r="A70" s="24">
        <f>IF('様式 A-1'!$AL$1="","",'様式 A-1'!$AL$1)</f>
      </c>
      <c r="B70" s="54"/>
      <c r="C70" s="55">
        <f t="shared" si="8"/>
      </c>
      <c r="D70" s="55">
        <f t="shared" si="9"/>
      </c>
      <c r="E70" s="28">
        <f>'様式 A-1'!$D$7</f>
        <v>0</v>
      </c>
      <c r="F70" s="28" t="e">
        <f>'様式 WA-1（集計作業用）'!$D$6</f>
        <v>#N/A</v>
      </c>
      <c r="G70" s="161">
        <f>'様式 A-1'!$AG$7</f>
        <v>0</v>
      </c>
      <c r="H70" s="24"/>
      <c r="I70" s="54" t="s">
        <v>159</v>
      </c>
      <c r="J70" s="40"/>
      <c r="K70" s="41"/>
      <c r="L70" s="40"/>
      <c r="M70" s="41"/>
      <c r="N70" s="24" t="s">
        <v>38</v>
      </c>
      <c r="O70" s="54"/>
      <c r="P70" s="194"/>
      <c r="Q70" s="24"/>
      <c r="R70" s="24"/>
      <c r="S70" s="24"/>
      <c r="T70" s="29"/>
      <c r="U70" s="313"/>
      <c r="V70" s="24"/>
      <c r="W70" s="24"/>
      <c r="X70" s="23"/>
      <c r="Y70" s="24">
        <f>IF(X70="","",DATEDIF(X70,'様式 A-1'!$G$2,"Y"))</f>
      </c>
      <c r="Z70" s="24"/>
      <c r="AA70" s="313"/>
      <c r="AB70" s="329"/>
      <c r="AC70" s="334" t="s">
        <v>997</v>
      </c>
      <c r="AD70" s="330"/>
      <c r="AE70" s="334" t="s">
        <v>998</v>
      </c>
      <c r="AF70" s="331"/>
      <c r="AG70" s="329"/>
      <c r="AH70" s="334" t="s">
        <v>997</v>
      </c>
      <c r="AI70" s="330"/>
      <c r="AJ70" s="334" t="s">
        <v>998</v>
      </c>
      <c r="AK70" s="331"/>
      <c r="AL70" s="329"/>
      <c r="AM70" s="334" t="s">
        <v>997</v>
      </c>
      <c r="AN70" s="330"/>
      <c r="AO70" s="334" t="s">
        <v>998</v>
      </c>
      <c r="AP70" s="331"/>
      <c r="AQ70" s="247"/>
      <c r="AR70" s="24">
        <f t="shared" si="5"/>
        <v>0</v>
      </c>
      <c r="AS70" s="56">
        <f t="shared" si="6"/>
        <v>0</v>
      </c>
      <c r="AT70" s="56">
        <f t="shared" si="10"/>
        <v>0</v>
      </c>
    </row>
    <row r="71" spans="1:46" ht="42.75" customHeight="1">
      <c r="A71" s="24">
        <f>IF('様式 A-1'!$AL$1="","",'様式 A-1'!$AL$1)</f>
      </c>
      <c r="B71" s="54"/>
      <c r="C71" s="55">
        <f t="shared" si="8"/>
      </c>
      <c r="D71" s="55">
        <f t="shared" si="9"/>
      </c>
      <c r="E71" s="28">
        <f>'様式 A-1'!$D$7</f>
        <v>0</v>
      </c>
      <c r="F71" s="28" t="e">
        <f>'様式 WA-1（集計作業用）'!$D$6</f>
        <v>#N/A</v>
      </c>
      <c r="G71" s="161">
        <f>'様式 A-1'!$AG$7</f>
        <v>0</v>
      </c>
      <c r="H71" s="24"/>
      <c r="I71" s="54" t="s">
        <v>160</v>
      </c>
      <c r="J71" s="40"/>
      <c r="K71" s="41"/>
      <c r="L71" s="40"/>
      <c r="M71" s="41"/>
      <c r="N71" s="24" t="s">
        <v>38</v>
      </c>
      <c r="O71" s="54"/>
      <c r="P71" s="194"/>
      <c r="Q71" s="24"/>
      <c r="R71" s="24"/>
      <c r="S71" s="24"/>
      <c r="T71" s="29"/>
      <c r="U71" s="313"/>
      <c r="V71" s="24"/>
      <c r="W71" s="24"/>
      <c r="X71" s="23"/>
      <c r="Y71" s="24">
        <f>IF(X71="","",DATEDIF(X71,'様式 A-1'!$G$2,"Y"))</f>
      </c>
      <c r="Z71" s="24"/>
      <c r="AA71" s="313"/>
      <c r="AB71" s="329"/>
      <c r="AC71" s="334" t="s">
        <v>997</v>
      </c>
      <c r="AD71" s="330"/>
      <c r="AE71" s="334" t="s">
        <v>998</v>
      </c>
      <c r="AF71" s="331"/>
      <c r="AG71" s="329"/>
      <c r="AH71" s="334" t="s">
        <v>997</v>
      </c>
      <c r="AI71" s="330"/>
      <c r="AJ71" s="334" t="s">
        <v>998</v>
      </c>
      <c r="AK71" s="331"/>
      <c r="AL71" s="329"/>
      <c r="AM71" s="334" t="s">
        <v>997</v>
      </c>
      <c r="AN71" s="330"/>
      <c r="AO71" s="334" t="s">
        <v>998</v>
      </c>
      <c r="AP71" s="331"/>
      <c r="AQ71" s="247"/>
      <c r="AR71" s="24">
        <f t="shared" si="5"/>
        <v>0</v>
      </c>
      <c r="AS71" s="56">
        <f t="shared" si="6"/>
        <v>0</v>
      </c>
      <c r="AT71" s="56">
        <f t="shared" si="10"/>
        <v>0</v>
      </c>
    </row>
    <row r="72" spans="1:46" ht="42.75" customHeight="1">
      <c r="A72" s="24">
        <f>IF('様式 A-1'!$AL$1="","",'様式 A-1'!$AL$1)</f>
      </c>
      <c r="B72" s="54"/>
      <c r="C72" s="55">
        <f t="shared" si="8"/>
      </c>
      <c r="D72" s="55">
        <f t="shared" si="9"/>
      </c>
      <c r="E72" s="28">
        <f>'様式 A-1'!$D$7</f>
        <v>0</v>
      </c>
      <c r="F72" s="28" t="e">
        <f>'様式 WA-1（集計作業用）'!$D$6</f>
        <v>#N/A</v>
      </c>
      <c r="G72" s="161">
        <f>'様式 A-1'!$AG$7</f>
        <v>0</v>
      </c>
      <c r="H72" s="24"/>
      <c r="I72" s="54" t="s">
        <v>161</v>
      </c>
      <c r="J72" s="40"/>
      <c r="K72" s="41"/>
      <c r="L72" s="40"/>
      <c r="M72" s="41"/>
      <c r="N72" s="24" t="s">
        <v>38</v>
      </c>
      <c r="O72" s="54"/>
      <c r="P72" s="194"/>
      <c r="Q72" s="24"/>
      <c r="R72" s="24"/>
      <c r="S72" s="24"/>
      <c r="T72" s="29"/>
      <c r="U72" s="313"/>
      <c r="V72" s="24"/>
      <c r="W72" s="24"/>
      <c r="X72" s="23"/>
      <c r="Y72" s="24">
        <f>IF(X72="","",DATEDIF(X72,'様式 A-1'!$G$2,"Y"))</f>
      </c>
      <c r="Z72" s="24"/>
      <c r="AA72" s="313"/>
      <c r="AB72" s="329"/>
      <c r="AC72" s="334" t="s">
        <v>997</v>
      </c>
      <c r="AD72" s="330"/>
      <c r="AE72" s="334" t="s">
        <v>998</v>
      </c>
      <c r="AF72" s="331"/>
      <c r="AG72" s="329"/>
      <c r="AH72" s="334" t="s">
        <v>997</v>
      </c>
      <c r="AI72" s="330"/>
      <c r="AJ72" s="334" t="s">
        <v>998</v>
      </c>
      <c r="AK72" s="331"/>
      <c r="AL72" s="329"/>
      <c r="AM72" s="334" t="s">
        <v>997</v>
      </c>
      <c r="AN72" s="330"/>
      <c r="AO72" s="334" t="s">
        <v>998</v>
      </c>
      <c r="AP72" s="331"/>
      <c r="AQ72" s="247"/>
      <c r="AR72" s="24">
        <f aca="true" t="shared" si="11" ref="AR72:AR103">COUNT(AB72:AP72)</f>
        <v>0</v>
      </c>
      <c r="AS72" s="56">
        <f t="shared" si="6"/>
        <v>0</v>
      </c>
      <c r="AT72" s="56">
        <f t="shared" si="10"/>
        <v>0</v>
      </c>
    </row>
    <row r="73" spans="1:46" ht="42.75" customHeight="1">
      <c r="A73" s="24">
        <f>IF('様式 A-1'!$AL$1="","",'様式 A-1'!$AL$1)</f>
      </c>
      <c r="B73" s="54"/>
      <c r="C73" s="55">
        <f t="shared" si="8"/>
      </c>
      <c r="D73" s="55">
        <f t="shared" si="9"/>
      </c>
      <c r="E73" s="28">
        <f>'様式 A-1'!$D$7</f>
        <v>0</v>
      </c>
      <c r="F73" s="28" t="e">
        <f>'様式 WA-1（集計作業用）'!$D$6</f>
        <v>#N/A</v>
      </c>
      <c r="G73" s="161">
        <f>'様式 A-1'!$AG$7</f>
        <v>0</v>
      </c>
      <c r="H73" s="24"/>
      <c r="I73" s="54" t="s">
        <v>162</v>
      </c>
      <c r="J73" s="40"/>
      <c r="K73" s="41"/>
      <c r="L73" s="40"/>
      <c r="M73" s="41"/>
      <c r="N73" s="24" t="s">
        <v>38</v>
      </c>
      <c r="O73" s="54"/>
      <c r="P73" s="194"/>
      <c r="Q73" s="24"/>
      <c r="R73" s="24"/>
      <c r="S73" s="24"/>
      <c r="T73" s="29"/>
      <c r="U73" s="313"/>
      <c r="V73" s="24"/>
      <c r="W73" s="24"/>
      <c r="X73" s="23"/>
      <c r="Y73" s="24">
        <f>IF(X73="","",DATEDIF(X73,'様式 A-1'!$G$2,"Y"))</f>
      </c>
      <c r="Z73" s="24"/>
      <c r="AA73" s="313"/>
      <c r="AB73" s="329"/>
      <c r="AC73" s="334" t="s">
        <v>997</v>
      </c>
      <c r="AD73" s="330"/>
      <c r="AE73" s="334" t="s">
        <v>998</v>
      </c>
      <c r="AF73" s="331"/>
      <c r="AG73" s="329"/>
      <c r="AH73" s="334" t="s">
        <v>997</v>
      </c>
      <c r="AI73" s="330"/>
      <c r="AJ73" s="334" t="s">
        <v>998</v>
      </c>
      <c r="AK73" s="331"/>
      <c r="AL73" s="329"/>
      <c r="AM73" s="334" t="s">
        <v>997</v>
      </c>
      <c r="AN73" s="330"/>
      <c r="AO73" s="334" t="s">
        <v>998</v>
      </c>
      <c r="AP73" s="331"/>
      <c r="AQ73" s="247"/>
      <c r="AR73" s="24">
        <f t="shared" si="11"/>
        <v>0</v>
      </c>
      <c r="AS73" s="56">
        <f t="shared" si="6"/>
        <v>0</v>
      </c>
      <c r="AT73" s="56">
        <f t="shared" si="10"/>
        <v>0</v>
      </c>
    </row>
    <row r="74" spans="1:46" ht="42.75" customHeight="1">
      <c r="A74" s="24">
        <f>IF('様式 A-1'!$AL$1="","",'様式 A-1'!$AL$1)</f>
      </c>
      <c r="B74" s="54"/>
      <c r="C74" s="55">
        <f t="shared" si="8"/>
      </c>
      <c r="D74" s="55">
        <f t="shared" si="9"/>
      </c>
      <c r="E74" s="28">
        <f>'様式 A-1'!$D$7</f>
        <v>0</v>
      </c>
      <c r="F74" s="28" t="e">
        <f>'様式 WA-1（集計作業用）'!$D$6</f>
        <v>#N/A</v>
      </c>
      <c r="G74" s="161">
        <f>'様式 A-1'!$AG$7</f>
        <v>0</v>
      </c>
      <c r="H74" s="24"/>
      <c r="I74" s="54" t="s">
        <v>163</v>
      </c>
      <c r="J74" s="40"/>
      <c r="K74" s="41"/>
      <c r="L74" s="40"/>
      <c r="M74" s="41"/>
      <c r="N74" s="24" t="s">
        <v>38</v>
      </c>
      <c r="O74" s="54"/>
      <c r="P74" s="194"/>
      <c r="Q74" s="24"/>
      <c r="R74" s="24"/>
      <c r="S74" s="24"/>
      <c r="T74" s="29"/>
      <c r="U74" s="313"/>
      <c r="V74" s="24"/>
      <c r="W74" s="24"/>
      <c r="X74" s="23"/>
      <c r="Y74" s="24">
        <f>IF(X74="","",DATEDIF(X74,'様式 A-1'!$G$2,"Y"))</f>
      </c>
      <c r="Z74" s="24"/>
      <c r="AA74" s="313"/>
      <c r="AB74" s="329"/>
      <c r="AC74" s="334" t="s">
        <v>997</v>
      </c>
      <c r="AD74" s="330"/>
      <c r="AE74" s="334" t="s">
        <v>998</v>
      </c>
      <c r="AF74" s="331"/>
      <c r="AG74" s="329"/>
      <c r="AH74" s="334" t="s">
        <v>997</v>
      </c>
      <c r="AI74" s="330"/>
      <c r="AJ74" s="334" t="s">
        <v>998</v>
      </c>
      <c r="AK74" s="331"/>
      <c r="AL74" s="329"/>
      <c r="AM74" s="334" t="s">
        <v>997</v>
      </c>
      <c r="AN74" s="330"/>
      <c r="AO74" s="334" t="s">
        <v>998</v>
      </c>
      <c r="AP74" s="331"/>
      <c r="AQ74" s="247"/>
      <c r="AR74" s="24">
        <f t="shared" si="11"/>
        <v>0</v>
      </c>
      <c r="AS74" s="56">
        <f t="shared" si="6"/>
        <v>0</v>
      </c>
      <c r="AT74" s="56">
        <f t="shared" si="10"/>
        <v>0</v>
      </c>
    </row>
    <row r="75" spans="1:46" ht="42.75" customHeight="1">
      <c r="A75" s="24">
        <f>IF('様式 A-1'!$AL$1="","",'様式 A-1'!$AL$1)</f>
      </c>
      <c r="B75" s="54"/>
      <c r="C75" s="55">
        <f t="shared" si="8"/>
      </c>
      <c r="D75" s="55">
        <f t="shared" si="9"/>
      </c>
      <c r="E75" s="28">
        <f>'様式 A-1'!$D$7</f>
        <v>0</v>
      </c>
      <c r="F75" s="28" t="e">
        <f>'様式 WA-1（集計作業用）'!$D$6</f>
        <v>#N/A</v>
      </c>
      <c r="G75" s="161">
        <f>'様式 A-1'!$AG$7</f>
        <v>0</v>
      </c>
      <c r="H75" s="24"/>
      <c r="I75" s="54" t="s">
        <v>164</v>
      </c>
      <c r="J75" s="40"/>
      <c r="K75" s="41"/>
      <c r="L75" s="40"/>
      <c r="M75" s="41"/>
      <c r="N75" s="24" t="s">
        <v>38</v>
      </c>
      <c r="O75" s="54"/>
      <c r="P75" s="194"/>
      <c r="Q75" s="24"/>
      <c r="R75" s="24"/>
      <c r="S75" s="24"/>
      <c r="T75" s="29"/>
      <c r="U75" s="313"/>
      <c r="V75" s="24"/>
      <c r="W75" s="24"/>
      <c r="X75" s="23"/>
      <c r="Y75" s="24">
        <f>IF(X75="","",DATEDIF(X75,'様式 A-1'!$G$2,"Y"))</f>
      </c>
      <c r="Z75" s="24"/>
      <c r="AA75" s="313"/>
      <c r="AB75" s="329"/>
      <c r="AC75" s="334" t="s">
        <v>997</v>
      </c>
      <c r="AD75" s="330"/>
      <c r="AE75" s="334" t="s">
        <v>998</v>
      </c>
      <c r="AF75" s="331"/>
      <c r="AG75" s="329"/>
      <c r="AH75" s="334" t="s">
        <v>997</v>
      </c>
      <c r="AI75" s="330"/>
      <c r="AJ75" s="334" t="s">
        <v>998</v>
      </c>
      <c r="AK75" s="331"/>
      <c r="AL75" s="329"/>
      <c r="AM75" s="334" t="s">
        <v>997</v>
      </c>
      <c r="AN75" s="330"/>
      <c r="AO75" s="334" t="s">
        <v>998</v>
      </c>
      <c r="AP75" s="331"/>
      <c r="AQ75" s="247"/>
      <c r="AR75" s="24">
        <f t="shared" si="11"/>
        <v>0</v>
      </c>
      <c r="AS75" s="56">
        <f t="shared" si="6"/>
        <v>0</v>
      </c>
      <c r="AT75" s="56">
        <f t="shared" si="10"/>
        <v>0</v>
      </c>
    </row>
    <row r="76" spans="1:46" ht="42.75" customHeight="1">
      <c r="A76" s="24">
        <f>IF('様式 A-1'!$AL$1="","",'様式 A-1'!$AL$1)</f>
      </c>
      <c r="B76" s="54"/>
      <c r="C76" s="55">
        <f t="shared" si="8"/>
      </c>
      <c r="D76" s="55">
        <f t="shared" si="9"/>
      </c>
      <c r="E76" s="28">
        <f>'様式 A-1'!$D$7</f>
        <v>0</v>
      </c>
      <c r="F76" s="28" t="e">
        <f>'様式 WA-1（集計作業用）'!$D$6</f>
        <v>#N/A</v>
      </c>
      <c r="G76" s="161">
        <f>'様式 A-1'!$AG$7</f>
        <v>0</v>
      </c>
      <c r="H76" s="24"/>
      <c r="I76" s="54" t="s">
        <v>165</v>
      </c>
      <c r="J76" s="40"/>
      <c r="K76" s="41"/>
      <c r="L76" s="40"/>
      <c r="M76" s="41"/>
      <c r="N76" s="24" t="s">
        <v>38</v>
      </c>
      <c r="O76" s="54"/>
      <c r="P76" s="194"/>
      <c r="Q76" s="24"/>
      <c r="R76" s="24"/>
      <c r="S76" s="24"/>
      <c r="T76" s="29"/>
      <c r="U76" s="313"/>
      <c r="V76" s="24"/>
      <c r="W76" s="24"/>
      <c r="X76" s="23"/>
      <c r="Y76" s="24">
        <f>IF(X76="","",DATEDIF(X76,'様式 A-1'!$G$2,"Y"))</f>
      </c>
      <c r="Z76" s="24"/>
      <c r="AA76" s="313"/>
      <c r="AB76" s="329"/>
      <c r="AC76" s="334" t="s">
        <v>997</v>
      </c>
      <c r="AD76" s="330"/>
      <c r="AE76" s="334" t="s">
        <v>998</v>
      </c>
      <c r="AF76" s="331"/>
      <c r="AG76" s="329"/>
      <c r="AH76" s="334" t="s">
        <v>997</v>
      </c>
      <c r="AI76" s="330"/>
      <c r="AJ76" s="334" t="s">
        <v>998</v>
      </c>
      <c r="AK76" s="331"/>
      <c r="AL76" s="329"/>
      <c r="AM76" s="334" t="s">
        <v>997</v>
      </c>
      <c r="AN76" s="330"/>
      <c r="AO76" s="334" t="s">
        <v>998</v>
      </c>
      <c r="AP76" s="331"/>
      <c r="AQ76" s="247"/>
      <c r="AR76" s="24">
        <f t="shared" si="11"/>
        <v>0</v>
      </c>
      <c r="AS76" s="56">
        <f t="shared" si="6"/>
        <v>0</v>
      </c>
      <c r="AT76" s="56">
        <f t="shared" si="10"/>
        <v>0</v>
      </c>
    </row>
    <row r="77" spans="1:46" ht="42.75" customHeight="1">
      <c r="A77" s="24">
        <f>IF('様式 A-1'!$AL$1="","",'様式 A-1'!$AL$1)</f>
      </c>
      <c r="B77" s="54"/>
      <c r="C77" s="55">
        <f t="shared" si="8"/>
      </c>
      <c r="D77" s="55">
        <f t="shared" si="9"/>
      </c>
      <c r="E77" s="28">
        <f>'様式 A-1'!$D$7</f>
        <v>0</v>
      </c>
      <c r="F77" s="28" t="e">
        <f>'様式 WA-1（集計作業用）'!$D$6</f>
        <v>#N/A</v>
      </c>
      <c r="G77" s="161">
        <f>'様式 A-1'!$AG$7</f>
        <v>0</v>
      </c>
      <c r="H77" s="24"/>
      <c r="I77" s="54" t="s">
        <v>166</v>
      </c>
      <c r="J77" s="40"/>
      <c r="K77" s="41"/>
      <c r="L77" s="40"/>
      <c r="M77" s="41"/>
      <c r="N77" s="24" t="s">
        <v>38</v>
      </c>
      <c r="O77" s="54"/>
      <c r="P77" s="194"/>
      <c r="Q77" s="24"/>
      <c r="R77" s="24"/>
      <c r="S77" s="24"/>
      <c r="T77" s="29"/>
      <c r="U77" s="313"/>
      <c r="V77" s="24"/>
      <c r="W77" s="24"/>
      <c r="X77" s="23"/>
      <c r="Y77" s="24">
        <f>IF(X77="","",DATEDIF(X77,'様式 A-1'!$G$2,"Y"))</f>
      </c>
      <c r="Z77" s="24"/>
      <c r="AA77" s="313"/>
      <c r="AB77" s="329"/>
      <c r="AC77" s="334" t="s">
        <v>997</v>
      </c>
      <c r="AD77" s="330"/>
      <c r="AE77" s="334" t="s">
        <v>998</v>
      </c>
      <c r="AF77" s="331"/>
      <c r="AG77" s="329"/>
      <c r="AH77" s="334" t="s">
        <v>997</v>
      </c>
      <c r="AI77" s="330"/>
      <c r="AJ77" s="334" t="s">
        <v>998</v>
      </c>
      <c r="AK77" s="331"/>
      <c r="AL77" s="329"/>
      <c r="AM77" s="334" t="s">
        <v>997</v>
      </c>
      <c r="AN77" s="330"/>
      <c r="AO77" s="334" t="s">
        <v>998</v>
      </c>
      <c r="AP77" s="331"/>
      <c r="AQ77" s="247"/>
      <c r="AR77" s="24">
        <f t="shared" si="11"/>
        <v>0</v>
      </c>
      <c r="AS77" s="56">
        <f t="shared" si="6"/>
        <v>0</v>
      </c>
      <c r="AT77" s="56">
        <f t="shared" si="10"/>
        <v>0</v>
      </c>
    </row>
    <row r="78" spans="1:46" ht="42.75" customHeight="1">
      <c r="A78" s="24">
        <f>IF('様式 A-1'!$AL$1="","",'様式 A-1'!$AL$1)</f>
      </c>
      <c r="B78" s="54"/>
      <c r="C78" s="55">
        <f t="shared" si="8"/>
      </c>
      <c r="D78" s="55">
        <f t="shared" si="9"/>
      </c>
      <c r="E78" s="28">
        <f>'様式 A-1'!$D$7</f>
        <v>0</v>
      </c>
      <c r="F78" s="28" t="e">
        <f>'様式 WA-1（集計作業用）'!$D$6</f>
        <v>#N/A</v>
      </c>
      <c r="G78" s="161">
        <f>'様式 A-1'!$AG$7</f>
        <v>0</v>
      </c>
      <c r="H78" s="24"/>
      <c r="I78" s="54" t="s">
        <v>167</v>
      </c>
      <c r="J78" s="40"/>
      <c r="K78" s="41"/>
      <c r="L78" s="40"/>
      <c r="M78" s="41"/>
      <c r="N78" s="24" t="s">
        <v>38</v>
      </c>
      <c r="O78" s="54"/>
      <c r="P78" s="194"/>
      <c r="Q78" s="24"/>
      <c r="R78" s="24"/>
      <c r="S78" s="24"/>
      <c r="T78" s="29"/>
      <c r="U78" s="313"/>
      <c r="V78" s="24"/>
      <c r="W78" s="24"/>
      <c r="X78" s="23"/>
      <c r="Y78" s="24">
        <f>IF(X78="","",DATEDIF(X78,'様式 A-1'!$G$2,"Y"))</f>
      </c>
      <c r="Z78" s="24"/>
      <c r="AA78" s="313"/>
      <c r="AB78" s="329"/>
      <c r="AC78" s="334" t="s">
        <v>997</v>
      </c>
      <c r="AD78" s="330"/>
      <c r="AE78" s="334" t="s">
        <v>998</v>
      </c>
      <c r="AF78" s="331"/>
      <c r="AG78" s="329"/>
      <c r="AH78" s="334" t="s">
        <v>997</v>
      </c>
      <c r="AI78" s="330"/>
      <c r="AJ78" s="334" t="s">
        <v>998</v>
      </c>
      <c r="AK78" s="331"/>
      <c r="AL78" s="329"/>
      <c r="AM78" s="334" t="s">
        <v>997</v>
      </c>
      <c r="AN78" s="330"/>
      <c r="AO78" s="334" t="s">
        <v>998</v>
      </c>
      <c r="AP78" s="331"/>
      <c r="AQ78" s="247"/>
      <c r="AR78" s="24">
        <f t="shared" si="11"/>
        <v>0</v>
      </c>
      <c r="AS78" s="56">
        <f t="shared" si="6"/>
        <v>0</v>
      </c>
      <c r="AT78" s="56">
        <f t="shared" si="10"/>
        <v>0</v>
      </c>
    </row>
    <row r="79" spans="1:46" ht="42.75" customHeight="1">
      <c r="A79" s="24">
        <f>IF('様式 A-1'!$AL$1="","",'様式 A-1'!$AL$1)</f>
      </c>
      <c r="B79" s="54"/>
      <c r="C79" s="55">
        <f t="shared" si="8"/>
      </c>
      <c r="D79" s="55">
        <f t="shared" si="9"/>
      </c>
      <c r="E79" s="28">
        <f>'様式 A-1'!$D$7</f>
        <v>0</v>
      </c>
      <c r="F79" s="28" t="e">
        <f>'様式 WA-1（集計作業用）'!$D$6</f>
        <v>#N/A</v>
      </c>
      <c r="G79" s="161">
        <f>'様式 A-1'!$AG$7</f>
        <v>0</v>
      </c>
      <c r="H79" s="24"/>
      <c r="I79" s="54" t="s">
        <v>168</v>
      </c>
      <c r="J79" s="40"/>
      <c r="K79" s="41"/>
      <c r="L79" s="40"/>
      <c r="M79" s="41"/>
      <c r="N79" s="24" t="s">
        <v>38</v>
      </c>
      <c r="O79" s="54"/>
      <c r="P79" s="194"/>
      <c r="Q79" s="24"/>
      <c r="R79" s="24"/>
      <c r="S79" s="24"/>
      <c r="T79" s="29"/>
      <c r="U79" s="313"/>
      <c r="V79" s="24"/>
      <c r="W79" s="24"/>
      <c r="X79" s="23"/>
      <c r="Y79" s="24">
        <f>IF(X79="","",DATEDIF(X79,'様式 A-1'!$G$2,"Y"))</f>
      </c>
      <c r="Z79" s="24"/>
      <c r="AA79" s="313"/>
      <c r="AB79" s="329"/>
      <c r="AC79" s="334" t="s">
        <v>997</v>
      </c>
      <c r="AD79" s="330"/>
      <c r="AE79" s="334" t="s">
        <v>998</v>
      </c>
      <c r="AF79" s="331"/>
      <c r="AG79" s="329"/>
      <c r="AH79" s="334" t="s">
        <v>997</v>
      </c>
      <c r="AI79" s="330"/>
      <c r="AJ79" s="334" t="s">
        <v>998</v>
      </c>
      <c r="AK79" s="331"/>
      <c r="AL79" s="329"/>
      <c r="AM79" s="334" t="s">
        <v>997</v>
      </c>
      <c r="AN79" s="330"/>
      <c r="AO79" s="334" t="s">
        <v>998</v>
      </c>
      <c r="AP79" s="331"/>
      <c r="AQ79" s="247"/>
      <c r="AR79" s="24">
        <f t="shared" si="11"/>
        <v>0</v>
      </c>
      <c r="AS79" s="56">
        <f t="shared" si="6"/>
        <v>0</v>
      </c>
      <c r="AT79" s="56">
        <f t="shared" si="10"/>
        <v>0</v>
      </c>
    </row>
    <row r="80" spans="1:46" ht="42.75" customHeight="1">
      <c r="A80" s="24">
        <f>IF('様式 A-1'!$AL$1="","",'様式 A-1'!$AL$1)</f>
      </c>
      <c r="B80" s="54"/>
      <c r="C80" s="55">
        <f t="shared" si="8"/>
      </c>
      <c r="D80" s="55">
        <f t="shared" si="9"/>
      </c>
      <c r="E80" s="28">
        <f>'様式 A-1'!$D$7</f>
        <v>0</v>
      </c>
      <c r="F80" s="28" t="e">
        <f>'様式 WA-1（集計作業用）'!$D$6</f>
        <v>#N/A</v>
      </c>
      <c r="G80" s="161">
        <f>'様式 A-1'!$AG$7</f>
        <v>0</v>
      </c>
      <c r="H80" s="24"/>
      <c r="I80" s="54" t="s">
        <v>169</v>
      </c>
      <c r="J80" s="40"/>
      <c r="K80" s="41"/>
      <c r="L80" s="40"/>
      <c r="M80" s="41"/>
      <c r="N80" s="24" t="s">
        <v>38</v>
      </c>
      <c r="O80" s="54"/>
      <c r="P80" s="194"/>
      <c r="Q80" s="24"/>
      <c r="R80" s="24"/>
      <c r="S80" s="24"/>
      <c r="T80" s="29"/>
      <c r="U80" s="313"/>
      <c r="V80" s="24"/>
      <c r="W80" s="24"/>
      <c r="X80" s="23"/>
      <c r="Y80" s="24">
        <f>IF(X80="","",DATEDIF(X80,'様式 A-1'!$G$2,"Y"))</f>
      </c>
      <c r="Z80" s="24"/>
      <c r="AA80" s="313"/>
      <c r="AB80" s="329"/>
      <c r="AC80" s="334" t="s">
        <v>997</v>
      </c>
      <c r="AD80" s="330"/>
      <c r="AE80" s="334" t="s">
        <v>998</v>
      </c>
      <c r="AF80" s="331"/>
      <c r="AG80" s="329"/>
      <c r="AH80" s="334" t="s">
        <v>997</v>
      </c>
      <c r="AI80" s="330"/>
      <c r="AJ80" s="334" t="s">
        <v>998</v>
      </c>
      <c r="AK80" s="331"/>
      <c r="AL80" s="329"/>
      <c r="AM80" s="334" t="s">
        <v>997</v>
      </c>
      <c r="AN80" s="330"/>
      <c r="AO80" s="334" t="s">
        <v>998</v>
      </c>
      <c r="AP80" s="331"/>
      <c r="AQ80" s="247"/>
      <c r="AR80" s="24">
        <f t="shared" si="11"/>
        <v>0</v>
      </c>
      <c r="AS80" s="56">
        <f t="shared" si="6"/>
        <v>0</v>
      </c>
      <c r="AT80" s="56">
        <f t="shared" si="10"/>
        <v>0</v>
      </c>
    </row>
    <row r="81" spans="1:46" ht="42.75" customHeight="1">
      <c r="A81" s="24">
        <f>IF('様式 A-1'!$AL$1="","",'様式 A-1'!$AL$1)</f>
      </c>
      <c r="B81" s="54"/>
      <c r="C81" s="55">
        <f t="shared" si="8"/>
      </c>
      <c r="D81" s="55">
        <f t="shared" si="9"/>
      </c>
      <c r="E81" s="28">
        <f>'様式 A-1'!$D$7</f>
        <v>0</v>
      </c>
      <c r="F81" s="28" t="e">
        <f>'様式 WA-1（集計作業用）'!$D$6</f>
        <v>#N/A</v>
      </c>
      <c r="G81" s="161">
        <f>'様式 A-1'!$AG$7</f>
        <v>0</v>
      </c>
      <c r="H81" s="24"/>
      <c r="I81" s="54" t="s">
        <v>170</v>
      </c>
      <c r="J81" s="40"/>
      <c r="K81" s="41"/>
      <c r="L81" s="40"/>
      <c r="M81" s="41"/>
      <c r="N81" s="24" t="s">
        <v>38</v>
      </c>
      <c r="O81" s="54"/>
      <c r="P81" s="194"/>
      <c r="Q81" s="24"/>
      <c r="R81" s="24"/>
      <c r="S81" s="24"/>
      <c r="T81" s="29"/>
      <c r="U81" s="313"/>
      <c r="V81" s="24"/>
      <c r="W81" s="24"/>
      <c r="X81" s="23"/>
      <c r="Y81" s="24">
        <f>IF(X81="","",DATEDIF(X81,'様式 A-1'!$G$2,"Y"))</f>
      </c>
      <c r="Z81" s="24"/>
      <c r="AA81" s="313"/>
      <c r="AB81" s="329"/>
      <c r="AC81" s="334" t="s">
        <v>997</v>
      </c>
      <c r="AD81" s="330"/>
      <c r="AE81" s="334" t="s">
        <v>998</v>
      </c>
      <c r="AF81" s="331"/>
      <c r="AG81" s="329"/>
      <c r="AH81" s="334" t="s">
        <v>997</v>
      </c>
      <c r="AI81" s="330"/>
      <c r="AJ81" s="334" t="s">
        <v>998</v>
      </c>
      <c r="AK81" s="331"/>
      <c r="AL81" s="329"/>
      <c r="AM81" s="334" t="s">
        <v>997</v>
      </c>
      <c r="AN81" s="330"/>
      <c r="AO81" s="334" t="s">
        <v>998</v>
      </c>
      <c r="AP81" s="331"/>
      <c r="AQ81" s="247"/>
      <c r="AR81" s="24">
        <f t="shared" si="11"/>
        <v>0</v>
      </c>
      <c r="AS81" s="56">
        <f t="shared" si="6"/>
        <v>0</v>
      </c>
      <c r="AT81" s="56">
        <f t="shared" si="10"/>
        <v>0</v>
      </c>
    </row>
    <row r="82" spans="1:46" ht="42.75" customHeight="1">
      <c r="A82" s="24">
        <f>IF('様式 A-1'!$AL$1="","",'様式 A-1'!$AL$1)</f>
      </c>
      <c r="B82" s="54"/>
      <c r="C82" s="55">
        <f t="shared" si="8"/>
      </c>
      <c r="D82" s="55">
        <f t="shared" si="9"/>
      </c>
      <c r="E82" s="28">
        <f>'様式 A-1'!$D$7</f>
        <v>0</v>
      </c>
      <c r="F82" s="28" t="e">
        <f>'様式 WA-1（集計作業用）'!$D$6</f>
        <v>#N/A</v>
      </c>
      <c r="G82" s="161">
        <f>'様式 A-1'!$AG$7</f>
        <v>0</v>
      </c>
      <c r="H82" s="24"/>
      <c r="I82" s="54" t="s">
        <v>171</v>
      </c>
      <c r="J82" s="40"/>
      <c r="K82" s="41"/>
      <c r="L82" s="40"/>
      <c r="M82" s="41"/>
      <c r="N82" s="24" t="s">
        <v>38</v>
      </c>
      <c r="O82" s="54"/>
      <c r="P82" s="194"/>
      <c r="Q82" s="24"/>
      <c r="R82" s="24"/>
      <c r="S82" s="24"/>
      <c r="T82" s="29"/>
      <c r="U82" s="313"/>
      <c r="V82" s="24"/>
      <c r="W82" s="24"/>
      <c r="X82" s="23"/>
      <c r="Y82" s="24">
        <f>IF(X82="","",DATEDIF(X82,'様式 A-1'!$G$2,"Y"))</f>
      </c>
      <c r="Z82" s="24"/>
      <c r="AA82" s="313"/>
      <c r="AB82" s="329"/>
      <c r="AC82" s="334" t="s">
        <v>997</v>
      </c>
      <c r="AD82" s="330"/>
      <c r="AE82" s="334" t="s">
        <v>998</v>
      </c>
      <c r="AF82" s="331"/>
      <c r="AG82" s="329"/>
      <c r="AH82" s="334" t="s">
        <v>997</v>
      </c>
      <c r="AI82" s="330"/>
      <c r="AJ82" s="334" t="s">
        <v>998</v>
      </c>
      <c r="AK82" s="331"/>
      <c r="AL82" s="329"/>
      <c r="AM82" s="334" t="s">
        <v>997</v>
      </c>
      <c r="AN82" s="330"/>
      <c r="AO82" s="334" t="s">
        <v>998</v>
      </c>
      <c r="AP82" s="331"/>
      <c r="AQ82" s="247"/>
      <c r="AR82" s="24">
        <f t="shared" si="11"/>
        <v>0</v>
      </c>
      <c r="AS82" s="56">
        <f t="shared" si="6"/>
        <v>0</v>
      </c>
      <c r="AT82" s="56">
        <f t="shared" si="10"/>
        <v>0</v>
      </c>
    </row>
    <row r="83" spans="1:46" ht="42.75" customHeight="1">
      <c r="A83" s="24">
        <f>IF('様式 A-1'!$AL$1="","",'様式 A-1'!$AL$1)</f>
      </c>
      <c r="B83" s="54"/>
      <c r="C83" s="55">
        <f t="shared" si="8"/>
      </c>
      <c r="D83" s="55">
        <f t="shared" si="9"/>
      </c>
      <c r="E83" s="28">
        <f>'様式 A-1'!$D$7</f>
        <v>0</v>
      </c>
      <c r="F83" s="28" t="e">
        <f>'様式 WA-1（集計作業用）'!$D$6</f>
        <v>#N/A</v>
      </c>
      <c r="G83" s="161">
        <f>'様式 A-1'!$AG$7</f>
        <v>0</v>
      </c>
      <c r="H83" s="24"/>
      <c r="I83" s="54" t="s">
        <v>172</v>
      </c>
      <c r="J83" s="40"/>
      <c r="K83" s="41"/>
      <c r="L83" s="40"/>
      <c r="M83" s="41"/>
      <c r="N83" s="24" t="s">
        <v>38</v>
      </c>
      <c r="O83" s="54"/>
      <c r="P83" s="194"/>
      <c r="Q83" s="24"/>
      <c r="R83" s="24"/>
      <c r="S83" s="24"/>
      <c r="T83" s="29"/>
      <c r="U83" s="313"/>
      <c r="V83" s="24"/>
      <c r="W83" s="24"/>
      <c r="X83" s="23"/>
      <c r="Y83" s="24">
        <f>IF(X83="","",DATEDIF(X83,'様式 A-1'!$G$2,"Y"))</f>
      </c>
      <c r="Z83" s="24"/>
      <c r="AA83" s="313"/>
      <c r="AB83" s="329"/>
      <c r="AC83" s="334" t="s">
        <v>997</v>
      </c>
      <c r="AD83" s="330"/>
      <c r="AE83" s="334" t="s">
        <v>998</v>
      </c>
      <c r="AF83" s="331"/>
      <c r="AG83" s="329"/>
      <c r="AH83" s="334" t="s">
        <v>997</v>
      </c>
      <c r="AI83" s="330"/>
      <c r="AJ83" s="334" t="s">
        <v>998</v>
      </c>
      <c r="AK83" s="331"/>
      <c r="AL83" s="329"/>
      <c r="AM83" s="334" t="s">
        <v>997</v>
      </c>
      <c r="AN83" s="330"/>
      <c r="AO83" s="334" t="s">
        <v>998</v>
      </c>
      <c r="AP83" s="331"/>
      <c r="AQ83" s="247"/>
      <c r="AR83" s="24">
        <f t="shared" si="11"/>
        <v>0</v>
      </c>
      <c r="AS83" s="56">
        <f t="shared" si="6"/>
        <v>0</v>
      </c>
      <c r="AT83" s="56">
        <f t="shared" si="10"/>
        <v>0</v>
      </c>
    </row>
    <row r="84" spans="1:46" ht="42.75" customHeight="1">
      <c r="A84" s="24">
        <f>IF('様式 A-1'!$AL$1="","",'様式 A-1'!$AL$1)</f>
      </c>
      <c r="B84" s="54"/>
      <c r="C84" s="55">
        <f t="shared" si="8"/>
      </c>
      <c r="D84" s="55">
        <f t="shared" si="9"/>
      </c>
      <c r="E84" s="28">
        <f>'様式 A-1'!$D$7</f>
        <v>0</v>
      </c>
      <c r="F84" s="28" t="e">
        <f>'様式 WA-1（集計作業用）'!$D$6</f>
        <v>#N/A</v>
      </c>
      <c r="G84" s="161">
        <f>'様式 A-1'!$AG$7</f>
        <v>0</v>
      </c>
      <c r="H84" s="24"/>
      <c r="I84" s="54" t="s">
        <v>173</v>
      </c>
      <c r="J84" s="40"/>
      <c r="K84" s="41"/>
      <c r="L84" s="40"/>
      <c r="M84" s="41"/>
      <c r="N84" s="24" t="s">
        <v>38</v>
      </c>
      <c r="O84" s="54"/>
      <c r="P84" s="194"/>
      <c r="Q84" s="24"/>
      <c r="R84" s="24"/>
      <c r="S84" s="24"/>
      <c r="T84" s="29"/>
      <c r="U84" s="313"/>
      <c r="V84" s="24"/>
      <c r="W84" s="24"/>
      <c r="X84" s="23"/>
      <c r="Y84" s="24">
        <f>IF(X84="","",DATEDIF(X84,'様式 A-1'!$G$2,"Y"))</f>
      </c>
      <c r="Z84" s="24"/>
      <c r="AA84" s="313"/>
      <c r="AB84" s="329"/>
      <c r="AC84" s="334" t="s">
        <v>997</v>
      </c>
      <c r="AD84" s="330"/>
      <c r="AE84" s="334" t="s">
        <v>998</v>
      </c>
      <c r="AF84" s="331"/>
      <c r="AG84" s="329"/>
      <c r="AH84" s="334" t="s">
        <v>997</v>
      </c>
      <c r="AI84" s="330"/>
      <c r="AJ84" s="334" t="s">
        <v>998</v>
      </c>
      <c r="AK84" s="331"/>
      <c r="AL84" s="329"/>
      <c r="AM84" s="334" t="s">
        <v>997</v>
      </c>
      <c r="AN84" s="330"/>
      <c r="AO84" s="334" t="s">
        <v>998</v>
      </c>
      <c r="AP84" s="331"/>
      <c r="AQ84" s="247"/>
      <c r="AR84" s="24">
        <f t="shared" si="11"/>
        <v>0</v>
      </c>
      <c r="AS84" s="56">
        <f t="shared" si="6"/>
        <v>0</v>
      </c>
      <c r="AT84" s="56">
        <f t="shared" si="10"/>
        <v>0</v>
      </c>
    </row>
    <row r="85" spans="1:46" ht="42.75" customHeight="1">
      <c r="A85" s="24">
        <f>IF('様式 A-1'!$AL$1="","",'様式 A-1'!$AL$1)</f>
      </c>
      <c r="B85" s="54"/>
      <c r="C85" s="55">
        <f t="shared" si="8"/>
      </c>
      <c r="D85" s="55">
        <f t="shared" si="9"/>
      </c>
      <c r="E85" s="28">
        <f>'様式 A-1'!$D$7</f>
        <v>0</v>
      </c>
      <c r="F85" s="28" t="e">
        <f>'様式 WA-1（集計作業用）'!$D$6</f>
        <v>#N/A</v>
      </c>
      <c r="G85" s="161">
        <f>'様式 A-1'!$AG$7</f>
        <v>0</v>
      </c>
      <c r="H85" s="24"/>
      <c r="I85" s="54" t="s">
        <v>174</v>
      </c>
      <c r="J85" s="40"/>
      <c r="K85" s="41"/>
      <c r="L85" s="40"/>
      <c r="M85" s="41"/>
      <c r="N85" s="24" t="s">
        <v>38</v>
      </c>
      <c r="O85" s="54"/>
      <c r="P85" s="194"/>
      <c r="Q85" s="24"/>
      <c r="R85" s="24"/>
      <c r="S85" s="24"/>
      <c r="T85" s="29"/>
      <c r="U85" s="313"/>
      <c r="V85" s="24"/>
      <c r="W85" s="24"/>
      <c r="X85" s="23"/>
      <c r="Y85" s="24">
        <f>IF(X85="","",DATEDIF(X85,'様式 A-1'!$G$2,"Y"))</f>
      </c>
      <c r="Z85" s="24"/>
      <c r="AA85" s="313"/>
      <c r="AB85" s="329"/>
      <c r="AC85" s="334" t="s">
        <v>997</v>
      </c>
      <c r="AD85" s="330"/>
      <c r="AE85" s="334" t="s">
        <v>998</v>
      </c>
      <c r="AF85" s="331"/>
      <c r="AG85" s="329"/>
      <c r="AH85" s="334" t="s">
        <v>997</v>
      </c>
      <c r="AI85" s="330"/>
      <c r="AJ85" s="334" t="s">
        <v>998</v>
      </c>
      <c r="AK85" s="331"/>
      <c r="AL85" s="329"/>
      <c r="AM85" s="334" t="s">
        <v>997</v>
      </c>
      <c r="AN85" s="330"/>
      <c r="AO85" s="334" t="s">
        <v>998</v>
      </c>
      <c r="AP85" s="331"/>
      <c r="AQ85" s="247"/>
      <c r="AR85" s="24">
        <f t="shared" si="11"/>
        <v>0</v>
      </c>
      <c r="AS85" s="56">
        <f t="shared" si="6"/>
        <v>0</v>
      </c>
      <c r="AT85" s="56">
        <f t="shared" si="10"/>
        <v>0</v>
      </c>
    </row>
    <row r="86" spans="1:46" ht="42.75" customHeight="1">
      <c r="A86" s="24">
        <f>IF('様式 A-1'!$AL$1="","",'様式 A-1'!$AL$1)</f>
      </c>
      <c r="B86" s="54"/>
      <c r="C86" s="55">
        <f t="shared" si="8"/>
      </c>
      <c r="D86" s="55">
        <f t="shared" si="9"/>
      </c>
      <c r="E86" s="28">
        <f>'様式 A-1'!$D$7</f>
        <v>0</v>
      </c>
      <c r="F86" s="28" t="e">
        <f>'様式 WA-1（集計作業用）'!$D$6</f>
        <v>#N/A</v>
      </c>
      <c r="G86" s="161">
        <f>'様式 A-1'!$AG$7</f>
        <v>0</v>
      </c>
      <c r="H86" s="24"/>
      <c r="I86" s="54" t="s">
        <v>175</v>
      </c>
      <c r="J86" s="40"/>
      <c r="K86" s="41"/>
      <c r="L86" s="40"/>
      <c r="M86" s="41"/>
      <c r="N86" s="24" t="s">
        <v>38</v>
      </c>
      <c r="O86" s="54"/>
      <c r="P86" s="194"/>
      <c r="Q86" s="24"/>
      <c r="R86" s="24"/>
      <c r="S86" s="24"/>
      <c r="T86" s="29"/>
      <c r="U86" s="313"/>
      <c r="V86" s="24"/>
      <c r="W86" s="24"/>
      <c r="X86" s="23"/>
      <c r="Y86" s="24">
        <f>IF(X86="","",DATEDIF(X86,'様式 A-1'!$G$2,"Y"))</f>
      </c>
      <c r="Z86" s="24"/>
      <c r="AA86" s="313"/>
      <c r="AB86" s="329"/>
      <c r="AC86" s="334" t="s">
        <v>997</v>
      </c>
      <c r="AD86" s="330"/>
      <c r="AE86" s="334" t="s">
        <v>998</v>
      </c>
      <c r="AF86" s="331"/>
      <c r="AG86" s="329"/>
      <c r="AH86" s="334" t="s">
        <v>997</v>
      </c>
      <c r="AI86" s="330"/>
      <c r="AJ86" s="334" t="s">
        <v>998</v>
      </c>
      <c r="AK86" s="331"/>
      <c r="AL86" s="329"/>
      <c r="AM86" s="334" t="s">
        <v>997</v>
      </c>
      <c r="AN86" s="330"/>
      <c r="AO86" s="334" t="s">
        <v>998</v>
      </c>
      <c r="AP86" s="331"/>
      <c r="AQ86" s="247"/>
      <c r="AR86" s="24">
        <f t="shared" si="11"/>
        <v>0</v>
      </c>
      <c r="AS86" s="56">
        <f t="shared" si="6"/>
        <v>0</v>
      </c>
      <c r="AT86" s="56">
        <f t="shared" si="10"/>
        <v>0</v>
      </c>
    </row>
    <row r="87" spans="1:46" ht="42.75" customHeight="1">
      <c r="A87" s="24">
        <f>IF('様式 A-1'!$AL$1="","",'様式 A-1'!$AL$1)</f>
      </c>
      <c r="B87" s="54"/>
      <c r="C87" s="55">
        <f t="shared" si="8"/>
      </c>
      <c r="D87" s="55">
        <f t="shared" si="9"/>
      </c>
      <c r="E87" s="28">
        <f>'様式 A-1'!$D$7</f>
        <v>0</v>
      </c>
      <c r="F87" s="28" t="e">
        <f>'様式 WA-1（集計作業用）'!$D$6</f>
        <v>#N/A</v>
      </c>
      <c r="G87" s="161">
        <f>'様式 A-1'!$AG$7</f>
        <v>0</v>
      </c>
      <c r="H87" s="24"/>
      <c r="I87" s="54" t="s">
        <v>176</v>
      </c>
      <c r="J87" s="40"/>
      <c r="K87" s="41"/>
      <c r="L87" s="40"/>
      <c r="M87" s="41"/>
      <c r="N87" s="24" t="s">
        <v>38</v>
      </c>
      <c r="O87" s="54"/>
      <c r="P87" s="194"/>
      <c r="Q87" s="24"/>
      <c r="R87" s="24"/>
      <c r="S87" s="24"/>
      <c r="T87" s="29"/>
      <c r="U87" s="313"/>
      <c r="V87" s="24"/>
      <c r="W87" s="24"/>
      <c r="X87" s="23"/>
      <c r="Y87" s="24">
        <f>IF(X87="","",DATEDIF(X87,'様式 A-1'!$G$2,"Y"))</f>
      </c>
      <c r="Z87" s="24"/>
      <c r="AA87" s="313"/>
      <c r="AB87" s="329"/>
      <c r="AC87" s="334" t="s">
        <v>997</v>
      </c>
      <c r="AD87" s="330"/>
      <c r="AE87" s="334" t="s">
        <v>998</v>
      </c>
      <c r="AF87" s="331"/>
      <c r="AG87" s="329"/>
      <c r="AH87" s="334" t="s">
        <v>997</v>
      </c>
      <c r="AI87" s="330"/>
      <c r="AJ87" s="334" t="s">
        <v>998</v>
      </c>
      <c r="AK87" s="331"/>
      <c r="AL87" s="329"/>
      <c r="AM87" s="334" t="s">
        <v>997</v>
      </c>
      <c r="AN87" s="330"/>
      <c r="AO87" s="334" t="s">
        <v>998</v>
      </c>
      <c r="AP87" s="331"/>
      <c r="AQ87" s="247"/>
      <c r="AR87" s="24">
        <f t="shared" si="11"/>
        <v>0</v>
      </c>
      <c r="AS87" s="56">
        <f t="shared" si="6"/>
        <v>0</v>
      </c>
      <c r="AT87" s="56">
        <f t="shared" si="10"/>
        <v>0</v>
      </c>
    </row>
    <row r="88" spans="1:46" ht="42.75" customHeight="1">
      <c r="A88" s="24">
        <f>IF('様式 A-1'!$AL$1="","",'様式 A-1'!$AL$1)</f>
      </c>
      <c r="B88" s="54"/>
      <c r="C88" s="55">
        <f t="shared" si="8"/>
      </c>
      <c r="D88" s="55">
        <f t="shared" si="9"/>
      </c>
      <c r="E88" s="28">
        <f>'様式 A-1'!$D$7</f>
        <v>0</v>
      </c>
      <c r="F88" s="28" t="e">
        <f>'様式 WA-1（集計作業用）'!$D$6</f>
        <v>#N/A</v>
      </c>
      <c r="G88" s="161">
        <f>'様式 A-1'!$AG$7</f>
        <v>0</v>
      </c>
      <c r="H88" s="24"/>
      <c r="I88" s="54" t="s">
        <v>177</v>
      </c>
      <c r="J88" s="40"/>
      <c r="K88" s="41"/>
      <c r="L88" s="40"/>
      <c r="M88" s="41"/>
      <c r="N88" s="24" t="s">
        <v>38</v>
      </c>
      <c r="O88" s="54"/>
      <c r="P88" s="194"/>
      <c r="Q88" s="24"/>
      <c r="R88" s="24"/>
      <c r="S88" s="24"/>
      <c r="T88" s="29"/>
      <c r="U88" s="313"/>
      <c r="V88" s="24"/>
      <c r="W88" s="24"/>
      <c r="X88" s="23"/>
      <c r="Y88" s="24">
        <f>IF(X88="","",DATEDIF(X88,'様式 A-1'!$G$2,"Y"))</f>
      </c>
      <c r="Z88" s="24"/>
      <c r="AA88" s="313"/>
      <c r="AB88" s="329"/>
      <c r="AC88" s="334" t="s">
        <v>997</v>
      </c>
      <c r="AD88" s="330"/>
      <c r="AE88" s="334" t="s">
        <v>998</v>
      </c>
      <c r="AF88" s="331"/>
      <c r="AG88" s="329"/>
      <c r="AH88" s="334" t="s">
        <v>997</v>
      </c>
      <c r="AI88" s="330"/>
      <c r="AJ88" s="334" t="s">
        <v>998</v>
      </c>
      <c r="AK88" s="331"/>
      <c r="AL88" s="329"/>
      <c r="AM88" s="334" t="s">
        <v>997</v>
      </c>
      <c r="AN88" s="330"/>
      <c r="AO88" s="334" t="s">
        <v>998</v>
      </c>
      <c r="AP88" s="331"/>
      <c r="AQ88" s="247"/>
      <c r="AR88" s="24">
        <f t="shared" si="11"/>
        <v>0</v>
      </c>
      <c r="AS88" s="56">
        <f t="shared" si="6"/>
        <v>0</v>
      </c>
      <c r="AT88" s="56">
        <f t="shared" si="10"/>
        <v>0</v>
      </c>
    </row>
    <row r="89" spans="1:46" ht="42.75" customHeight="1">
      <c r="A89" s="24">
        <f>IF('様式 A-1'!$AL$1="","",'様式 A-1'!$AL$1)</f>
      </c>
      <c r="B89" s="54"/>
      <c r="C89" s="55">
        <f t="shared" si="8"/>
      </c>
      <c r="D89" s="55">
        <f t="shared" si="9"/>
      </c>
      <c r="E89" s="28">
        <f>'様式 A-1'!$D$7</f>
        <v>0</v>
      </c>
      <c r="F89" s="28" t="e">
        <f>'様式 WA-1（集計作業用）'!$D$6</f>
        <v>#N/A</v>
      </c>
      <c r="G89" s="161">
        <f>'様式 A-1'!$AG$7</f>
        <v>0</v>
      </c>
      <c r="H89" s="24"/>
      <c r="I89" s="54" t="s">
        <v>178</v>
      </c>
      <c r="J89" s="40"/>
      <c r="K89" s="41"/>
      <c r="L89" s="40"/>
      <c r="M89" s="41"/>
      <c r="N89" s="24" t="s">
        <v>38</v>
      </c>
      <c r="O89" s="54"/>
      <c r="P89" s="194"/>
      <c r="Q89" s="24"/>
      <c r="R89" s="24"/>
      <c r="S89" s="24"/>
      <c r="T89" s="29"/>
      <c r="U89" s="313"/>
      <c r="V89" s="24"/>
      <c r="W89" s="24"/>
      <c r="X89" s="23"/>
      <c r="Y89" s="24">
        <f>IF(X89="","",DATEDIF(X89,'様式 A-1'!$G$2,"Y"))</f>
      </c>
      <c r="Z89" s="24"/>
      <c r="AA89" s="313"/>
      <c r="AB89" s="329"/>
      <c r="AC89" s="334" t="s">
        <v>997</v>
      </c>
      <c r="AD89" s="330"/>
      <c r="AE89" s="334" t="s">
        <v>998</v>
      </c>
      <c r="AF89" s="331"/>
      <c r="AG89" s="329"/>
      <c r="AH89" s="334" t="s">
        <v>997</v>
      </c>
      <c r="AI89" s="330"/>
      <c r="AJ89" s="334" t="s">
        <v>998</v>
      </c>
      <c r="AK89" s="331"/>
      <c r="AL89" s="329"/>
      <c r="AM89" s="334" t="s">
        <v>997</v>
      </c>
      <c r="AN89" s="330"/>
      <c r="AO89" s="334" t="s">
        <v>998</v>
      </c>
      <c r="AP89" s="331"/>
      <c r="AQ89" s="247"/>
      <c r="AR89" s="24">
        <f t="shared" si="11"/>
        <v>0</v>
      </c>
      <c r="AS89" s="56">
        <f t="shared" si="6"/>
        <v>0</v>
      </c>
      <c r="AT89" s="56">
        <f t="shared" si="10"/>
        <v>0</v>
      </c>
    </row>
    <row r="90" spans="1:46" ht="42.75" customHeight="1">
      <c r="A90" s="24">
        <f>IF('様式 A-1'!$AL$1="","",'様式 A-1'!$AL$1)</f>
      </c>
      <c r="B90" s="54"/>
      <c r="C90" s="55">
        <f t="shared" si="4"/>
      </c>
      <c r="D90" s="55">
        <f t="shared" si="3"/>
      </c>
      <c r="E90" s="28">
        <f>'様式 A-1'!$D$7</f>
        <v>0</v>
      </c>
      <c r="F90" s="28" t="e">
        <f>'様式 WA-1（集計作業用）'!$D$6</f>
        <v>#N/A</v>
      </c>
      <c r="G90" s="161">
        <f>'様式 A-1'!$AG$7</f>
        <v>0</v>
      </c>
      <c r="H90" s="24"/>
      <c r="I90" s="54" t="s">
        <v>570</v>
      </c>
      <c r="J90" s="40"/>
      <c r="K90" s="41"/>
      <c r="L90" s="40"/>
      <c r="M90" s="41"/>
      <c r="N90" s="24" t="s">
        <v>38</v>
      </c>
      <c r="O90" s="54"/>
      <c r="P90" s="194"/>
      <c r="Q90" s="24"/>
      <c r="R90" s="24"/>
      <c r="S90" s="24"/>
      <c r="T90" s="29"/>
      <c r="U90" s="313"/>
      <c r="V90" s="24"/>
      <c r="W90" s="24"/>
      <c r="X90" s="23"/>
      <c r="Y90" s="24">
        <f>IF(X90="","",DATEDIF(X90,'様式 A-1'!$G$2,"Y"))</f>
      </c>
      <c r="Z90" s="24"/>
      <c r="AA90" s="313"/>
      <c r="AB90" s="329"/>
      <c r="AC90" s="334" t="s">
        <v>997</v>
      </c>
      <c r="AD90" s="330"/>
      <c r="AE90" s="334" t="s">
        <v>998</v>
      </c>
      <c r="AF90" s="331"/>
      <c r="AG90" s="329"/>
      <c r="AH90" s="334" t="s">
        <v>997</v>
      </c>
      <c r="AI90" s="330"/>
      <c r="AJ90" s="334" t="s">
        <v>998</v>
      </c>
      <c r="AK90" s="331"/>
      <c r="AL90" s="329"/>
      <c r="AM90" s="334" t="s">
        <v>997</v>
      </c>
      <c r="AN90" s="330"/>
      <c r="AO90" s="334" t="s">
        <v>998</v>
      </c>
      <c r="AP90" s="331"/>
      <c r="AQ90" s="247"/>
      <c r="AR90" s="24">
        <f t="shared" si="11"/>
        <v>0</v>
      </c>
      <c r="AS90" s="56">
        <f t="shared" si="6"/>
        <v>0</v>
      </c>
      <c r="AT90" s="56">
        <f aca="true" t="shared" si="12" ref="AT90:AT111">IF(AR90&lt;=$AY$154,0,AR90-$AY$154)</f>
        <v>0</v>
      </c>
    </row>
    <row r="91" spans="1:46" ht="42.75" customHeight="1">
      <c r="A91" s="24">
        <f>IF('様式 A-1'!$AL$1="","",'様式 A-1'!$AL$1)</f>
      </c>
      <c r="B91" s="54"/>
      <c r="C91" s="55">
        <f t="shared" si="4"/>
      </c>
      <c r="D91" s="55">
        <f t="shared" si="3"/>
      </c>
      <c r="E91" s="28">
        <f>'様式 A-1'!$D$7</f>
        <v>0</v>
      </c>
      <c r="F91" s="28" t="e">
        <f>'様式 WA-1（集計作業用）'!$D$6</f>
        <v>#N/A</v>
      </c>
      <c r="G91" s="161">
        <f>'様式 A-1'!$AG$7</f>
        <v>0</v>
      </c>
      <c r="H91" s="24"/>
      <c r="I91" s="54" t="s">
        <v>571</v>
      </c>
      <c r="J91" s="40"/>
      <c r="K91" s="41"/>
      <c r="L91" s="40"/>
      <c r="M91" s="41"/>
      <c r="N91" s="24" t="s">
        <v>38</v>
      </c>
      <c r="O91" s="54"/>
      <c r="P91" s="194"/>
      <c r="Q91" s="24"/>
      <c r="R91" s="24"/>
      <c r="S91" s="24"/>
      <c r="T91" s="29"/>
      <c r="U91" s="313"/>
      <c r="V91" s="24"/>
      <c r="W91" s="24"/>
      <c r="X91" s="23"/>
      <c r="Y91" s="24">
        <f>IF(X91="","",DATEDIF(X91,'様式 A-1'!$G$2,"Y"))</f>
      </c>
      <c r="Z91" s="24"/>
      <c r="AA91" s="313"/>
      <c r="AB91" s="329"/>
      <c r="AC91" s="334" t="s">
        <v>997</v>
      </c>
      <c r="AD91" s="330"/>
      <c r="AE91" s="334" t="s">
        <v>998</v>
      </c>
      <c r="AF91" s="331"/>
      <c r="AG91" s="329"/>
      <c r="AH91" s="334" t="s">
        <v>997</v>
      </c>
      <c r="AI91" s="330"/>
      <c r="AJ91" s="334" t="s">
        <v>998</v>
      </c>
      <c r="AK91" s="331"/>
      <c r="AL91" s="329"/>
      <c r="AM91" s="334" t="s">
        <v>997</v>
      </c>
      <c r="AN91" s="330"/>
      <c r="AO91" s="334" t="s">
        <v>998</v>
      </c>
      <c r="AP91" s="331"/>
      <c r="AQ91" s="247"/>
      <c r="AR91" s="24">
        <f t="shared" si="11"/>
        <v>0</v>
      </c>
      <c r="AS91" s="56">
        <f t="shared" si="6"/>
        <v>0</v>
      </c>
      <c r="AT91" s="56">
        <f t="shared" si="12"/>
        <v>0</v>
      </c>
    </row>
    <row r="92" spans="1:46" ht="42.75" customHeight="1">
      <c r="A92" s="24">
        <f>IF('様式 A-1'!$AL$1="","",'様式 A-1'!$AL$1)</f>
      </c>
      <c r="B92" s="54"/>
      <c r="C92" s="55">
        <f t="shared" si="4"/>
      </c>
      <c r="D92" s="55">
        <f t="shared" si="3"/>
      </c>
      <c r="E92" s="28">
        <f>'様式 A-1'!$D$7</f>
        <v>0</v>
      </c>
      <c r="F92" s="28" t="e">
        <f>'様式 WA-1（集計作業用）'!$D$6</f>
        <v>#N/A</v>
      </c>
      <c r="G92" s="161">
        <f>'様式 A-1'!$AG$7</f>
        <v>0</v>
      </c>
      <c r="H92" s="24"/>
      <c r="I92" s="54" t="s">
        <v>572</v>
      </c>
      <c r="J92" s="40"/>
      <c r="K92" s="41"/>
      <c r="L92" s="40"/>
      <c r="M92" s="41"/>
      <c r="N92" s="24" t="s">
        <v>38</v>
      </c>
      <c r="O92" s="54"/>
      <c r="P92" s="194"/>
      <c r="Q92" s="24"/>
      <c r="R92" s="24"/>
      <c r="S92" s="24"/>
      <c r="T92" s="29"/>
      <c r="U92" s="313"/>
      <c r="V92" s="24"/>
      <c r="W92" s="24"/>
      <c r="X92" s="23"/>
      <c r="Y92" s="24">
        <f>IF(X92="","",DATEDIF(X92,'様式 A-1'!$G$2,"Y"))</f>
      </c>
      <c r="Z92" s="24"/>
      <c r="AA92" s="313"/>
      <c r="AB92" s="329"/>
      <c r="AC92" s="334" t="s">
        <v>997</v>
      </c>
      <c r="AD92" s="330"/>
      <c r="AE92" s="334" t="s">
        <v>998</v>
      </c>
      <c r="AF92" s="331"/>
      <c r="AG92" s="329"/>
      <c r="AH92" s="334" t="s">
        <v>997</v>
      </c>
      <c r="AI92" s="330"/>
      <c r="AJ92" s="334" t="s">
        <v>998</v>
      </c>
      <c r="AK92" s="331"/>
      <c r="AL92" s="329"/>
      <c r="AM92" s="334" t="s">
        <v>997</v>
      </c>
      <c r="AN92" s="330"/>
      <c r="AO92" s="334" t="s">
        <v>998</v>
      </c>
      <c r="AP92" s="331"/>
      <c r="AQ92" s="247"/>
      <c r="AR92" s="24">
        <f t="shared" si="11"/>
        <v>0</v>
      </c>
      <c r="AS92" s="56">
        <f t="shared" si="6"/>
        <v>0</v>
      </c>
      <c r="AT92" s="56">
        <f t="shared" si="12"/>
        <v>0</v>
      </c>
    </row>
    <row r="93" spans="1:46" ht="42.75" customHeight="1">
      <c r="A93" s="24">
        <f>IF('様式 A-1'!$AL$1="","",'様式 A-1'!$AL$1)</f>
      </c>
      <c r="B93" s="54"/>
      <c r="C93" s="55">
        <f t="shared" si="4"/>
      </c>
      <c r="D93" s="55">
        <f t="shared" si="3"/>
      </c>
      <c r="E93" s="28">
        <f>'様式 A-1'!$D$7</f>
        <v>0</v>
      </c>
      <c r="F93" s="28" t="e">
        <f>'様式 WA-1（集計作業用）'!$D$6</f>
        <v>#N/A</v>
      </c>
      <c r="G93" s="161">
        <f>'様式 A-1'!$AG$7</f>
        <v>0</v>
      </c>
      <c r="H93" s="24"/>
      <c r="I93" s="54" t="s">
        <v>573</v>
      </c>
      <c r="J93" s="40"/>
      <c r="K93" s="41"/>
      <c r="L93" s="40"/>
      <c r="M93" s="41"/>
      <c r="N93" s="24" t="s">
        <v>38</v>
      </c>
      <c r="O93" s="54"/>
      <c r="P93" s="194"/>
      <c r="Q93" s="24"/>
      <c r="R93" s="24"/>
      <c r="S93" s="24"/>
      <c r="T93" s="29"/>
      <c r="U93" s="313"/>
      <c r="V93" s="24"/>
      <c r="W93" s="24"/>
      <c r="X93" s="23"/>
      <c r="Y93" s="24">
        <f>IF(X93="","",DATEDIF(X93,'様式 A-1'!$G$2,"Y"))</f>
      </c>
      <c r="Z93" s="24"/>
      <c r="AA93" s="313"/>
      <c r="AB93" s="329"/>
      <c r="AC93" s="334" t="s">
        <v>997</v>
      </c>
      <c r="AD93" s="330"/>
      <c r="AE93" s="334" t="s">
        <v>998</v>
      </c>
      <c r="AF93" s="331"/>
      <c r="AG93" s="329"/>
      <c r="AH93" s="334" t="s">
        <v>997</v>
      </c>
      <c r="AI93" s="330"/>
      <c r="AJ93" s="334" t="s">
        <v>998</v>
      </c>
      <c r="AK93" s="331"/>
      <c r="AL93" s="329"/>
      <c r="AM93" s="334" t="s">
        <v>997</v>
      </c>
      <c r="AN93" s="330"/>
      <c r="AO93" s="334" t="s">
        <v>998</v>
      </c>
      <c r="AP93" s="331"/>
      <c r="AQ93" s="247"/>
      <c r="AR93" s="24">
        <f t="shared" si="11"/>
        <v>0</v>
      </c>
      <c r="AS93" s="56">
        <f t="shared" si="6"/>
        <v>0</v>
      </c>
      <c r="AT93" s="56">
        <f t="shared" si="12"/>
        <v>0</v>
      </c>
    </row>
    <row r="94" spans="1:46" ht="42.75" customHeight="1">
      <c r="A94" s="24">
        <f>IF('様式 A-1'!$AL$1="","",'様式 A-1'!$AL$1)</f>
      </c>
      <c r="B94" s="54"/>
      <c r="C94" s="55">
        <f t="shared" si="4"/>
      </c>
      <c r="D94" s="55">
        <f t="shared" si="3"/>
      </c>
      <c r="E94" s="28">
        <f>'様式 A-1'!$D$7</f>
        <v>0</v>
      </c>
      <c r="F94" s="28" t="e">
        <f>'様式 WA-1（集計作業用）'!$D$6</f>
        <v>#N/A</v>
      </c>
      <c r="G94" s="161">
        <f>'様式 A-1'!$AG$7</f>
        <v>0</v>
      </c>
      <c r="H94" s="24"/>
      <c r="I94" s="54" t="s">
        <v>574</v>
      </c>
      <c r="J94" s="40"/>
      <c r="K94" s="41"/>
      <c r="L94" s="40"/>
      <c r="M94" s="41"/>
      <c r="N94" s="24" t="s">
        <v>38</v>
      </c>
      <c r="O94" s="54"/>
      <c r="P94" s="194"/>
      <c r="Q94" s="24"/>
      <c r="R94" s="24"/>
      <c r="S94" s="24"/>
      <c r="T94" s="29"/>
      <c r="U94" s="313"/>
      <c r="V94" s="24"/>
      <c r="W94" s="24"/>
      <c r="X94" s="23"/>
      <c r="Y94" s="24">
        <f>IF(X94="","",DATEDIF(X94,'様式 A-1'!$G$2,"Y"))</f>
      </c>
      <c r="Z94" s="24"/>
      <c r="AA94" s="313"/>
      <c r="AB94" s="329"/>
      <c r="AC94" s="334" t="s">
        <v>997</v>
      </c>
      <c r="AD94" s="330"/>
      <c r="AE94" s="334" t="s">
        <v>998</v>
      </c>
      <c r="AF94" s="331"/>
      <c r="AG94" s="329"/>
      <c r="AH94" s="334" t="s">
        <v>997</v>
      </c>
      <c r="AI94" s="330"/>
      <c r="AJ94" s="334" t="s">
        <v>998</v>
      </c>
      <c r="AK94" s="331"/>
      <c r="AL94" s="329"/>
      <c r="AM94" s="334" t="s">
        <v>997</v>
      </c>
      <c r="AN94" s="330"/>
      <c r="AO94" s="334" t="s">
        <v>998</v>
      </c>
      <c r="AP94" s="331"/>
      <c r="AQ94" s="247"/>
      <c r="AR94" s="24">
        <f t="shared" si="11"/>
        <v>0</v>
      </c>
      <c r="AS94" s="56">
        <f t="shared" si="6"/>
        <v>0</v>
      </c>
      <c r="AT94" s="56">
        <f t="shared" si="12"/>
        <v>0</v>
      </c>
    </row>
    <row r="95" spans="1:46" ht="42.75" customHeight="1">
      <c r="A95" s="24">
        <f>IF('様式 A-1'!$AL$1="","",'様式 A-1'!$AL$1)</f>
      </c>
      <c r="B95" s="54"/>
      <c r="C95" s="55">
        <f t="shared" si="4"/>
      </c>
      <c r="D95" s="55">
        <f t="shared" si="3"/>
      </c>
      <c r="E95" s="28">
        <f>'様式 A-1'!$D$7</f>
        <v>0</v>
      </c>
      <c r="F95" s="28" t="e">
        <f>'様式 WA-1（集計作業用）'!$D$6</f>
        <v>#N/A</v>
      </c>
      <c r="G95" s="161">
        <f>'様式 A-1'!$AG$7</f>
        <v>0</v>
      </c>
      <c r="H95" s="24"/>
      <c r="I95" s="54" t="s">
        <v>575</v>
      </c>
      <c r="J95" s="40"/>
      <c r="K95" s="41"/>
      <c r="L95" s="40"/>
      <c r="M95" s="41"/>
      <c r="N95" s="24" t="s">
        <v>38</v>
      </c>
      <c r="O95" s="54"/>
      <c r="P95" s="194"/>
      <c r="Q95" s="24"/>
      <c r="R95" s="24"/>
      <c r="S95" s="24"/>
      <c r="T95" s="29"/>
      <c r="U95" s="313"/>
      <c r="V95" s="24"/>
      <c r="W95" s="24"/>
      <c r="X95" s="23"/>
      <c r="Y95" s="24">
        <f>IF(X95="","",DATEDIF(X95,'様式 A-1'!$G$2,"Y"))</f>
      </c>
      <c r="Z95" s="24"/>
      <c r="AA95" s="313"/>
      <c r="AB95" s="329"/>
      <c r="AC95" s="334" t="s">
        <v>997</v>
      </c>
      <c r="AD95" s="330"/>
      <c r="AE95" s="334" t="s">
        <v>998</v>
      </c>
      <c r="AF95" s="331"/>
      <c r="AG95" s="329"/>
      <c r="AH95" s="334" t="s">
        <v>997</v>
      </c>
      <c r="AI95" s="330"/>
      <c r="AJ95" s="334" t="s">
        <v>998</v>
      </c>
      <c r="AK95" s="331"/>
      <c r="AL95" s="329"/>
      <c r="AM95" s="334" t="s">
        <v>997</v>
      </c>
      <c r="AN95" s="330"/>
      <c r="AO95" s="334" t="s">
        <v>998</v>
      </c>
      <c r="AP95" s="331"/>
      <c r="AQ95" s="247"/>
      <c r="AR95" s="24">
        <f t="shared" si="11"/>
        <v>0</v>
      </c>
      <c r="AS95" s="56">
        <f t="shared" si="6"/>
        <v>0</v>
      </c>
      <c r="AT95" s="56">
        <f t="shared" si="12"/>
        <v>0</v>
      </c>
    </row>
    <row r="96" spans="1:46" ht="42.75" customHeight="1">
      <c r="A96" s="24">
        <f>IF('様式 A-1'!$AL$1="","",'様式 A-1'!$AL$1)</f>
      </c>
      <c r="B96" s="54"/>
      <c r="C96" s="55">
        <f t="shared" si="4"/>
      </c>
      <c r="D96" s="55">
        <f t="shared" si="3"/>
      </c>
      <c r="E96" s="28">
        <f>'様式 A-1'!$D$7</f>
        <v>0</v>
      </c>
      <c r="F96" s="28" t="e">
        <f>'様式 WA-1（集計作業用）'!$D$6</f>
        <v>#N/A</v>
      </c>
      <c r="G96" s="161">
        <f>'様式 A-1'!$AG$7</f>
        <v>0</v>
      </c>
      <c r="H96" s="24"/>
      <c r="I96" s="54" t="s">
        <v>576</v>
      </c>
      <c r="J96" s="40"/>
      <c r="K96" s="41"/>
      <c r="L96" s="40"/>
      <c r="M96" s="41"/>
      <c r="N96" s="24" t="s">
        <v>38</v>
      </c>
      <c r="O96" s="54"/>
      <c r="P96" s="194"/>
      <c r="Q96" s="24"/>
      <c r="R96" s="24"/>
      <c r="S96" s="24"/>
      <c r="T96" s="29"/>
      <c r="U96" s="313"/>
      <c r="V96" s="24"/>
      <c r="W96" s="24"/>
      <c r="X96" s="23"/>
      <c r="Y96" s="24">
        <f>IF(X96="","",DATEDIF(X96,'様式 A-1'!$G$2,"Y"))</f>
      </c>
      <c r="Z96" s="24"/>
      <c r="AA96" s="313"/>
      <c r="AB96" s="329"/>
      <c r="AC96" s="334" t="s">
        <v>997</v>
      </c>
      <c r="AD96" s="330"/>
      <c r="AE96" s="334" t="s">
        <v>998</v>
      </c>
      <c r="AF96" s="331"/>
      <c r="AG96" s="329"/>
      <c r="AH96" s="334" t="s">
        <v>997</v>
      </c>
      <c r="AI96" s="330"/>
      <c r="AJ96" s="334" t="s">
        <v>998</v>
      </c>
      <c r="AK96" s="331"/>
      <c r="AL96" s="329"/>
      <c r="AM96" s="334" t="s">
        <v>997</v>
      </c>
      <c r="AN96" s="330"/>
      <c r="AO96" s="334" t="s">
        <v>998</v>
      </c>
      <c r="AP96" s="331"/>
      <c r="AQ96" s="247"/>
      <c r="AR96" s="24">
        <f t="shared" si="11"/>
        <v>0</v>
      </c>
      <c r="AS96" s="56">
        <f t="shared" si="6"/>
        <v>0</v>
      </c>
      <c r="AT96" s="56">
        <f t="shared" si="12"/>
        <v>0</v>
      </c>
    </row>
    <row r="97" spans="1:46" ht="42.75" customHeight="1">
      <c r="A97" s="24">
        <f>IF('様式 A-1'!$AL$1="","",'様式 A-1'!$AL$1)</f>
      </c>
      <c r="B97" s="54"/>
      <c r="C97" s="55">
        <f t="shared" si="4"/>
      </c>
      <c r="D97" s="55">
        <f t="shared" si="3"/>
      </c>
      <c r="E97" s="28">
        <f>'様式 A-1'!$D$7</f>
        <v>0</v>
      </c>
      <c r="F97" s="28" t="e">
        <f>'様式 WA-1（集計作業用）'!$D$6</f>
        <v>#N/A</v>
      </c>
      <c r="G97" s="161">
        <f>'様式 A-1'!$AG$7</f>
        <v>0</v>
      </c>
      <c r="H97" s="24"/>
      <c r="I97" s="54" t="s">
        <v>577</v>
      </c>
      <c r="J97" s="40"/>
      <c r="K97" s="41"/>
      <c r="L97" s="40"/>
      <c r="M97" s="41"/>
      <c r="N97" s="24" t="s">
        <v>38</v>
      </c>
      <c r="O97" s="54"/>
      <c r="P97" s="194"/>
      <c r="Q97" s="24"/>
      <c r="R97" s="24"/>
      <c r="S97" s="24"/>
      <c r="T97" s="29"/>
      <c r="U97" s="313"/>
      <c r="V97" s="24"/>
      <c r="W97" s="24"/>
      <c r="X97" s="23"/>
      <c r="Y97" s="24">
        <f>IF(X97="","",DATEDIF(X97,'様式 A-1'!$G$2,"Y"))</f>
      </c>
      <c r="Z97" s="24"/>
      <c r="AA97" s="313"/>
      <c r="AB97" s="329"/>
      <c r="AC97" s="334" t="s">
        <v>997</v>
      </c>
      <c r="AD97" s="330"/>
      <c r="AE97" s="334" t="s">
        <v>998</v>
      </c>
      <c r="AF97" s="331"/>
      <c r="AG97" s="329"/>
      <c r="AH97" s="334" t="s">
        <v>997</v>
      </c>
      <c r="AI97" s="330"/>
      <c r="AJ97" s="334" t="s">
        <v>998</v>
      </c>
      <c r="AK97" s="331"/>
      <c r="AL97" s="329"/>
      <c r="AM97" s="334" t="s">
        <v>997</v>
      </c>
      <c r="AN97" s="330"/>
      <c r="AO97" s="334" t="s">
        <v>998</v>
      </c>
      <c r="AP97" s="331"/>
      <c r="AQ97" s="247"/>
      <c r="AR97" s="24">
        <f t="shared" si="11"/>
        <v>0</v>
      </c>
      <c r="AS97" s="56">
        <f t="shared" si="6"/>
        <v>0</v>
      </c>
      <c r="AT97" s="56">
        <f t="shared" si="12"/>
        <v>0</v>
      </c>
    </row>
    <row r="98" spans="1:46" ht="42.75" customHeight="1">
      <c r="A98" s="24">
        <f>IF('様式 A-1'!$AL$1="","",'様式 A-1'!$AL$1)</f>
      </c>
      <c r="B98" s="54"/>
      <c r="C98" s="55">
        <f t="shared" si="4"/>
      </c>
      <c r="D98" s="55">
        <f t="shared" si="3"/>
      </c>
      <c r="E98" s="28">
        <f>'様式 A-1'!$D$7</f>
        <v>0</v>
      </c>
      <c r="F98" s="28" t="e">
        <f>'様式 WA-1（集計作業用）'!$D$6</f>
        <v>#N/A</v>
      </c>
      <c r="G98" s="161">
        <f>'様式 A-1'!$AG$7</f>
        <v>0</v>
      </c>
      <c r="H98" s="24"/>
      <c r="I98" s="54" t="s">
        <v>578</v>
      </c>
      <c r="J98" s="40"/>
      <c r="K98" s="41"/>
      <c r="L98" s="40"/>
      <c r="M98" s="41"/>
      <c r="N98" s="24" t="s">
        <v>38</v>
      </c>
      <c r="O98" s="54"/>
      <c r="P98" s="194"/>
      <c r="Q98" s="24"/>
      <c r="R98" s="24"/>
      <c r="S98" s="24"/>
      <c r="T98" s="29"/>
      <c r="U98" s="313"/>
      <c r="V98" s="24"/>
      <c r="W98" s="24"/>
      <c r="X98" s="23"/>
      <c r="Y98" s="24">
        <f>IF(X98="","",DATEDIF(X98,'様式 A-1'!$G$2,"Y"))</f>
      </c>
      <c r="Z98" s="24"/>
      <c r="AA98" s="313"/>
      <c r="AB98" s="329"/>
      <c r="AC98" s="334" t="s">
        <v>997</v>
      </c>
      <c r="AD98" s="330"/>
      <c r="AE98" s="334" t="s">
        <v>998</v>
      </c>
      <c r="AF98" s="331"/>
      <c r="AG98" s="329"/>
      <c r="AH98" s="334" t="s">
        <v>997</v>
      </c>
      <c r="AI98" s="330"/>
      <c r="AJ98" s="334" t="s">
        <v>998</v>
      </c>
      <c r="AK98" s="331"/>
      <c r="AL98" s="329"/>
      <c r="AM98" s="334" t="s">
        <v>997</v>
      </c>
      <c r="AN98" s="330"/>
      <c r="AO98" s="334" t="s">
        <v>998</v>
      </c>
      <c r="AP98" s="331"/>
      <c r="AQ98" s="247"/>
      <c r="AR98" s="24">
        <f t="shared" si="11"/>
        <v>0</v>
      </c>
      <c r="AS98" s="56">
        <f t="shared" si="6"/>
        <v>0</v>
      </c>
      <c r="AT98" s="56">
        <f t="shared" si="12"/>
        <v>0</v>
      </c>
    </row>
    <row r="99" spans="1:46" ht="42.75" customHeight="1">
      <c r="A99" s="24">
        <f>IF('様式 A-1'!$AL$1="","",'様式 A-1'!$AL$1)</f>
      </c>
      <c r="B99" s="54"/>
      <c r="C99" s="55">
        <f t="shared" si="4"/>
      </c>
      <c r="D99" s="55">
        <f t="shared" si="3"/>
      </c>
      <c r="E99" s="28">
        <f>'様式 A-1'!$D$7</f>
        <v>0</v>
      </c>
      <c r="F99" s="28" t="e">
        <f>'様式 WA-1（集計作業用）'!$D$6</f>
        <v>#N/A</v>
      </c>
      <c r="G99" s="161">
        <f>'様式 A-1'!$AG$7</f>
        <v>0</v>
      </c>
      <c r="H99" s="24"/>
      <c r="I99" s="54" t="s">
        <v>579</v>
      </c>
      <c r="J99" s="40"/>
      <c r="K99" s="41"/>
      <c r="L99" s="40"/>
      <c r="M99" s="41"/>
      <c r="N99" s="24" t="s">
        <v>38</v>
      </c>
      <c r="O99" s="54"/>
      <c r="P99" s="194"/>
      <c r="Q99" s="24"/>
      <c r="R99" s="24"/>
      <c r="S99" s="24"/>
      <c r="T99" s="29"/>
      <c r="U99" s="313"/>
      <c r="V99" s="24"/>
      <c r="W99" s="24"/>
      <c r="X99" s="23"/>
      <c r="Y99" s="24">
        <f>IF(X99="","",DATEDIF(X99,'様式 A-1'!$G$2,"Y"))</f>
      </c>
      <c r="Z99" s="24"/>
      <c r="AA99" s="313"/>
      <c r="AB99" s="329"/>
      <c r="AC99" s="334" t="s">
        <v>997</v>
      </c>
      <c r="AD99" s="330"/>
      <c r="AE99" s="334" t="s">
        <v>998</v>
      </c>
      <c r="AF99" s="331"/>
      <c r="AG99" s="329"/>
      <c r="AH99" s="334" t="s">
        <v>997</v>
      </c>
      <c r="AI99" s="330"/>
      <c r="AJ99" s="334" t="s">
        <v>998</v>
      </c>
      <c r="AK99" s="331"/>
      <c r="AL99" s="329"/>
      <c r="AM99" s="334" t="s">
        <v>997</v>
      </c>
      <c r="AN99" s="330"/>
      <c r="AO99" s="334" t="s">
        <v>998</v>
      </c>
      <c r="AP99" s="331"/>
      <c r="AQ99" s="247"/>
      <c r="AR99" s="24">
        <f t="shared" si="11"/>
        <v>0</v>
      </c>
      <c r="AS99" s="56">
        <f t="shared" si="6"/>
        <v>0</v>
      </c>
      <c r="AT99" s="56">
        <f t="shared" si="12"/>
        <v>0</v>
      </c>
    </row>
    <row r="100" spans="1:46" ht="42.75" customHeight="1">
      <c r="A100" s="24">
        <f>IF('様式 A-1'!$AL$1="","",'様式 A-1'!$AL$1)</f>
      </c>
      <c r="B100" s="54"/>
      <c r="C100" s="55">
        <f t="shared" si="4"/>
      </c>
      <c r="D100" s="55">
        <f t="shared" si="3"/>
      </c>
      <c r="E100" s="28">
        <f>'様式 A-1'!$D$7</f>
        <v>0</v>
      </c>
      <c r="F100" s="28" t="e">
        <f>'様式 WA-1（集計作業用）'!$D$6</f>
        <v>#N/A</v>
      </c>
      <c r="G100" s="161">
        <f>'様式 A-1'!$AG$7</f>
        <v>0</v>
      </c>
      <c r="H100" s="24"/>
      <c r="I100" s="54" t="s">
        <v>580</v>
      </c>
      <c r="J100" s="40"/>
      <c r="K100" s="41"/>
      <c r="L100" s="40"/>
      <c r="M100" s="41"/>
      <c r="N100" s="24" t="s">
        <v>38</v>
      </c>
      <c r="O100" s="54"/>
      <c r="P100" s="194"/>
      <c r="Q100" s="24"/>
      <c r="R100" s="24"/>
      <c r="S100" s="24"/>
      <c r="T100" s="29"/>
      <c r="U100" s="313"/>
      <c r="V100" s="24"/>
      <c r="W100" s="24"/>
      <c r="X100" s="23"/>
      <c r="Y100" s="24">
        <f>IF(X100="","",DATEDIF(X100,'様式 A-1'!$G$2,"Y"))</f>
      </c>
      <c r="Z100" s="24"/>
      <c r="AA100" s="313"/>
      <c r="AB100" s="329"/>
      <c r="AC100" s="334" t="s">
        <v>997</v>
      </c>
      <c r="AD100" s="330"/>
      <c r="AE100" s="334" t="s">
        <v>998</v>
      </c>
      <c r="AF100" s="331"/>
      <c r="AG100" s="329"/>
      <c r="AH100" s="334" t="s">
        <v>997</v>
      </c>
      <c r="AI100" s="330"/>
      <c r="AJ100" s="334" t="s">
        <v>998</v>
      </c>
      <c r="AK100" s="331"/>
      <c r="AL100" s="329"/>
      <c r="AM100" s="334" t="s">
        <v>997</v>
      </c>
      <c r="AN100" s="330"/>
      <c r="AO100" s="334" t="s">
        <v>998</v>
      </c>
      <c r="AP100" s="331"/>
      <c r="AQ100" s="247"/>
      <c r="AR100" s="24">
        <f t="shared" si="11"/>
        <v>0</v>
      </c>
      <c r="AS100" s="56">
        <f t="shared" si="6"/>
        <v>0</v>
      </c>
      <c r="AT100" s="56">
        <f t="shared" si="12"/>
        <v>0</v>
      </c>
    </row>
    <row r="101" spans="1:46" ht="42.75" customHeight="1">
      <c r="A101" s="24">
        <f>IF('様式 A-1'!$AL$1="","",'様式 A-1'!$AL$1)</f>
      </c>
      <c r="B101" s="54"/>
      <c r="C101" s="55">
        <f t="shared" si="4"/>
      </c>
      <c r="D101" s="55">
        <f t="shared" si="3"/>
      </c>
      <c r="E101" s="28">
        <f>'様式 A-1'!$D$7</f>
        <v>0</v>
      </c>
      <c r="F101" s="28" t="e">
        <f>'様式 WA-1（集計作業用）'!$D$6</f>
        <v>#N/A</v>
      </c>
      <c r="G101" s="161">
        <f>'様式 A-1'!$AG$7</f>
        <v>0</v>
      </c>
      <c r="H101" s="24"/>
      <c r="I101" s="54" t="s">
        <v>581</v>
      </c>
      <c r="J101" s="40"/>
      <c r="K101" s="41"/>
      <c r="L101" s="40"/>
      <c r="M101" s="41"/>
      <c r="N101" s="24" t="s">
        <v>38</v>
      </c>
      <c r="O101" s="54"/>
      <c r="P101" s="194"/>
      <c r="Q101" s="24"/>
      <c r="R101" s="24"/>
      <c r="S101" s="24"/>
      <c r="T101" s="29"/>
      <c r="U101" s="313"/>
      <c r="V101" s="24"/>
      <c r="W101" s="24"/>
      <c r="X101" s="23"/>
      <c r="Y101" s="24">
        <f>IF(X101="","",DATEDIF(X101,'様式 A-1'!$G$2,"Y"))</f>
      </c>
      <c r="Z101" s="24"/>
      <c r="AA101" s="313"/>
      <c r="AB101" s="329"/>
      <c r="AC101" s="334" t="s">
        <v>997</v>
      </c>
      <c r="AD101" s="330"/>
      <c r="AE101" s="334" t="s">
        <v>998</v>
      </c>
      <c r="AF101" s="331"/>
      <c r="AG101" s="329"/>
      <c r="AH101" s="334" t="s">
        <v>997</v>
      </c>
      <c r="AI101" s="330"/>
      <c r="AJ101" s="334" t="s">
        <v>998</v>
      </c>
      <c r="AK101" s="331"/>
      <c r="AL101" s="329"/>
      <c r="AM101" s="334" t="s">
        <v>997</v>
      </c>
      <c r="AN101" s="330"/>
      <c r="AO101" s="334" t="s">
        <v>998</v>
      </c>
      <c r="AP101" s="331"/>
      <c r="AQ101" s="247"/>
      <c r="AR101" s="24">
        <f t="shared" si="11"/>
        <v>0</v>
      </c>
      <c r="AS101" s="56">
        <f t="shared" si="6"/>
        <v>0</v>
      </c>
      <c r="AT101" s="56">
        <f t="shared" si="12"/>
        <v>0</v>
      </c>
    </row>
    <row r="102" spans="1:46" ht="42.75" customHeight="1">
      <c r="A102" s="24">
        <f>IF('様式 A-1'!$AL$1="","",'様式 A-1'!$AL$1)</f>
      </c>
      <c r="B102" s="54"/>
      <c r="C102" s="55">
        <f t="shared" si="4"/>
      </c>
      <c r="D102" s="55">
        <f t="shared" si="3"/>
      </c>
      <c r="E102" s="28">
        <f>'様式 A-1'!$D$7</f>
        <v>0</v>
      </c>
      <c r="F102" s="28" t="e">
        <f>'様式 WA-1（集計作業用）'!$D$6</f>
        <v>#N/A</v>
      </c>
      <c r="G102" s="161">
        <f>'様式 A-1'!$AG$7</f>
        <v>0</v>
      </c>
      <c r="H102" s="24"/>
      <c r="I102" s="54" t="s">
        <v>582</v>
      </c>
      <c r="J102" s="40"/>
      <c r="K102" s="41"/>
      <c r="L102" s="40"/>
      <c r="M102" s="41"/>
      <c r="N102" s="24" t="s">
        <v>38</v>
      </c>
      <c r="O102" s="54"/>
      <c r="P102" s="194"/>
      <c r="Q102" s="24"/>
      <c r="R102" s="24"/>
      <c r="S102" s="24"/>
      <c r="T102" s="29"/>
      <c r="U102" s="313"/>
      <c r="V102" s="24"/>
      <c r="W102" s="24"/>
      <c r="X102" s="23"/>
      <c r="Y102" s="24">
        <f>IF(X102="","",DATEDIF(X102,'様式 A-1'!$G$2,"Y"))</f>
      </c>
      <c r="Z102" s="24"/>
      <c r="AA102" s="313"/>
      <c r="AB102" s="329"/>
      <c r="AC102" s="334" t="s">
        <v>997</v>
      </c>
      <c r="AD102" s="330"/>
      <c r="AE102" s="334" t="s">
        <v>998</v>
      </c>
      <c r="AF102" s="331"/>
      <c r="AG102" s="329"/>
      <c r="AH102" s="334" t="s">
        <v>997</v>
      </c>
      <c r="AI102" s="330"/>
      <c r="AJ102" s="334" t="s">
        <v>998</v>
      </c>
      <c r="AK102" s="331"/>
      <c r="AL102" s="329"/>
      <c r="AM102" s="334" t="s">
        <v>997</v>
      </c>
      <c r="AN102" s="330"/>
      <c r="AO102" s="334" t="s">
        <v>998</v>
      </c>
      <c r="AP102" s="331"/>
      <c r="AQ102" s="247"/>
      <c r="AR102" s="24">
        <f t="shared" si="11"/>
        <v>0</v>
      </c>
      <c r="AS102" s="56">
        <f t="shared" si="6"/>
        <v>0</v>
      </c>
      <c r="AT102" s="56">
        <f t="shared" si="12"/>
        <v>0</v>
      </c>
    </row>
    <row r="103" spans="1:46" ht="42.75" customHeight="1">
      <c r="A103" s="24">
        <f>IF('様式 A-1'!$AL$1="","",'様式 A-1'!$AL$1)</f>
      </c>
      <c r="B103" s="54"/>
      <c r="C103" s="55">
        <f t="shared" si="4"/>
      </c>
      <c r="D103" s="55">
        <f t="shared" si="3"/>
      </c>
      <c r="E103" s="28">
        <f>'様式 A-1'!$D$7</f>
        <v>0</v>
      </c>
      <c r="F103" s="28" t="e">
        <f>'様式 WA-1（集計作業用）'!$D$6</f>
        <v>#N/A</v>
      </c>
      <c r="G103" s="161">
        <f>'様式 A-1'!$AG$7</f>
        <v>0</v>
      </c>
      <c r="H103" s="24"/>
      <c r="I103" s="54" t="s">
        <v>583</v>
      </c>
      <c r="J103" s="40"/>
      <c r="K103" s="41"/>
      <c r="L103" s="40"/>
      <c r="M103" s="41"/>
      <c r="N103" s="24" t="s">
        <v>38</v>
      </c>
      <c r="O103" s="54"/>
      <c r="P103" s="194"/>
      <c r="Q103" s="24"/>
      <c r="R103" s="24"/>
      <c r="S103" s="24"/>
      <c r="T103" s="29"/>
      <c r="U103" s="313"/>
      <c r="V103" s="24"/>
      <c r="W103" s="24"/>
      <c r="X103" s="23"/>
      <c r="Y103" s="24">
        <f>IF(X103="","",DATEDIF(X103,'様式 A-1'!$G$2,"Y"))</f>
      </c>
      <c r="Z103" s="24"/>
      <c r="AA103" s="313"/>
      <c r="AB103" s="329"/>
      <c r="AC103" s="334" t="s">
        <v>997</v>
      </c>
      <c r="AD103" s="330"/>
      <c r="AE103" s="334" t="s">
        <v>998</v>
      </c>
      <c r="AF103" s="331"/>
      <c r="AG103" s="329"/>
      <c r="AH103" s="334" t="s">
        <v>997</v>
      </c>
      <c r="AI103" s="330"/>
      <c r="AJ103" s="334" t="s">
        <v>998</v>
      </c>
      <c r="AK103" s="331"/>
      <c r="AL103" s="329"/>
      <c r="AM103" s="334" t="s">
        <v>997</v>
      </c>
      <c r="AN103" s="330"/>
      <c r="AO103" s="334" t="s">
        <v>998</v>
      </c>
      <c r="AP103" s="331"/>
      <c r="AQ103" s="247"/>
      <c r="AR103" s="24">
        <f t="shared" si="11"/>
        <v>0</v>
      </c>
      <c r="AS103" s="56">
        <f t="shared" si="6"/>
        <v>0</v>
      </c>
      <c r="AT103" s="56">
        <f t="shared" si="12"/>
        <v>0</v>
      </c>
    </row>
    <row r="104" spans="1:46" ht="42.75" customHeight="1">
      <c r="A104" s="24">
        <f>IF('様式 A-1'!$AL$1="","",'様式 A-1'!$AL$1)</f>
      </c>
      <c r="B104" s="54"/>
      <c r="C104" s="55">
        <f t="shared" si="4"/>
      </c>
      <c r="D104" s="55">
        <f t="shared" si="3"/>
      </c>
      <c r="E104" s="28">
        <f>'様式 A-1'!$D$7</f>
        <v>0</v>
      </c>
      <c r="F104" s="28" t="e">
        <f>'様式 WA-1（集計作業用）'!$D$6</f>
        <v>#N/A</v>
      </c>
      <c r="G104" s="161">
        <f>'様式 A-1'!$AG$7</f>
        <v>0</v>
      </c>
      <c r="H104" s="24"/>
      <c r="I104" s="54" t="s">
        <v>584</v>
      </c>
      <c r="J104" s="40"/>
      <c r="K104" s="41"/>
      <c r="L104" s="40"/>
      <c r="M104" s="41"/>
      <c r="N104" s="24" t="s">
        <v>38</v>
      </c>
      <c r="O104" s="54"/>
      <c r="P104" s="194"/>
      <c r="Q104" s="24"/>
      <c r="R104" s="24"/>
      <c r="S104" s="24"/>
      <c r="T104" s="29"/>
      <c r="U104" s="313"/>
      <c r="V104" s="24"/>
      <c r="W104" s="24"/>
      <c r="X104" s="23"/>
      <c r="Y104" s="24">
        <f>IF(X104="","",DATEDIF(X104,'様式 A-1'!$G$2,"Y"))</f>
      </c>
      <c r="Z104" s="24"/>
      <c r="AA104" s="313"/>
      <c r="AB104" s="329"/>
      <c r="AC104" s="334" t="s">
        <v>997</v>
      </c>
      <c r="AD104" s="330"/>
      <c r="AE104" s="334" t="s">
        <v>998</v>
      </c>
      <c r="AF104" s="331"/>
      <c r="AG104" s="329"/>
      <c r="AH104" s="334" t="s">
        <v>997</v>
      </c>
      <c r="AI104" s="330"/>
      <c r="AJ104" s="334" t="s">
        <v>998</v>
      </c>
      <c r="AK104" s="331"/>
      <c r="AL104" s="329"/>
      <c r="AM104" s="334" t="s">
        <v>997</v>
      </c>
      <c r="AN104" s="330"/>
      <c r="AO104" s="334" t="s">
        <v>998</v>
      </c>
      <c r="AP104" s="331"/>
      <c r="AQ104" s="247"/>
      <c r="AR104" s="24">
        <f aca="true" t="shared" si="13" ref="AR104:AR129">COUNT(AB104:AP104)</f>
        <v>0</v>
      </c>
      <c r="AS104" s="56">
        <f t="shared" si="6"/>
        <v>0</v>
      </c>
      <c r="AT104" s="56">
        <f t="shared" si="12"/>
        <v>0</v>
      </c>
    </row>
    <row r="105" spans="1:46" ht="42.75" customHeight="1">
      <c r="A105" s="24">
        <f>IF('様式 A-1'!$AL$1="","",'様式 A-1'!$AL$1)</f>
      </c>
      <c r="B105" s="54"/>
      <c r="C105" s="55">
        <f t="shared" si="4"/>
      </c>
      <c r="D105" s="55">
        <f t="shared" si="3"/>
      </c>
      <c r="E105" s="28">
        <f>'様式 A-1'!$D$7</f>
        <v>0</v>
      </c>
      <c r="F105" s="28" t="e">
        <f>'様式 WA-1（集計作業用）'!$D$6</f>
        <v>#N/A</v>
      </c>
      <c r="G105" s="161">
        <f>'様式 A-1'!$AG$7</f>
        <v>0</v>
      </c>
      <c r="H105" s="24"/>
      <c r="I105" s="54" t="s">
        <v>585</v>
      </c>
      <c r="J105" s="40"/>
      <c r="K105" s="41"/>
      <c r="L105" s="40"/>
      <c r="M105" s="41"/>
      <c r="N105" s="24" t="s">
        <v>38</v>
      </c>
      <c r="O105" s="54"/>
      <c r="P105" s="194"/>
      <c r="Q105" s="24"/>
      <c r="R105" s="24"/>
      <c r="S105" s="24"/>
      <c r="T105" s="29"/>
      <c r="U105" s="313"/>
      <c r="V105" s="24"/>
      <c r="W105" s="24"/>
      <c r="X105" s="23"/>
      <c r="Y105" s="24">
        <f>IF(X105="","",DATEDIF(X105,'様式 A-1'!$G$2,"Y"))</f>
      </c>
      <c r="Z105" s="24"/>
      <c r="AA105" s="313"/>
      <c r="AB105" s="329"/>
      <c r="AC105" s="334" t="s">
        <v>997</v>
      </c>
      <c r="AD105" s="330"/>
      <c r="AE105" s="334" t="s">
        <v>998</v>
      </c>
      <c r="AF105" s="331"/>
      <c r="AG105" s="329"/>
      <c r="AH105" s="334" t="s">
        <v>997</v>
      </c>
      <c r="AI105" s="330"/>
      <c r="AJ105" s="334" t="s">
        <v>998</v>
      </c>
      <c r="AK105" s="331"/>
      <c r="AL105" s="329"/>
      <c r="AM105" s="334" t="s">
        <v>997</v>
      </c>
      <c r="AN105" s="330"/>
      <c r="AO105" s="334" t="s">
        <v>998</v>
      </c>
      <c r="AP105" s="331"/>
      <c r="AQ105" s="247"/>
      <c r="AR105" s="24">
        <f t="shared" si="13"/>
        <v>0</v>
      </c>
      <c r="AS105" s="56">
        <f t="shared" si="6"/>
        <v>0</v>
      </c>
      <c r="AT105" s="56">
        <f t="shared" si="12"/>
        <v>0</v>
      </c>
    </row>
    <row r="106" spans="1:46" ht="42.75" customHeight="1">
      <c r="A106" s="24">
        <f>IF('様式 A-1'!$AL$1="","",'様式 A-1'!$AL$1)</f>
      </c>
      <c r="B106" s="54"/>
      <c r="C106" s="55">
        <f t="shared" si="4"/>
      </c>
      <c r="D106" s="55">
        <f t="shared" si="3"/>
      </c>
      <c r="E106" s="28">
        <f>'様式 A-1'!$D$7</f>
        <v>0</v>
      </c>
      <c r="F106" s="28" t="e">
        <f>'様式 WA-1（集計作業用）'!$D$6</f>
        <v>#N/A</v>
      </c>
      <c r="G106" s="161">
        <f>'様式 A-1'!$AG$7</f>
        <v>0</v>
      </c>
      <c r="H106" s="24"/>
      <c r="I106" s="54" t="s">
        <v>586</v>
      </c>
      <c r="J106" s="40"/>
      <c r="K106" s="41"/>
      <c r="L106" s="40"/>
      <c r="M106" s="41"/>
      <c r="N106" s="24" t="s">
        <v>38</v>
      </c>
      <c r="O106" s="54"/>
      <c r="P106" s="194"/>
      <c r="Q106" s="24"/>
      <c r="R106" s="24"/>
      <c r="S106" s="24"/>
      <c r="T106" s="29"/>
      <c r="U106" s="313"/>
      <c r="V106" s="24"/>
      <c r="W106" s="24"/>
      <c r="X106" s="23"/>
      <c r="Y106" s="24">
        <f>IF(X106="","",DATEDIF(X106,'様式 A-1'!$G$2,"Y"))</f>
      </c>
      <c r="Z106" s="24"/>
      <c r="AA106" s="313"/>
      <c r="AB106" s="329"/>
      <c r="AC106" s="334" t="s">
        <v>997</v>
      </c>
      <c r="AD106" s="330"/>
      <c r="AE106" s="334" t="s">
        <v>998</v>
      </c>
      <c r="AF106" s="331"/>
      <c r="AG106" s="329"/>
      <c r="AH106" s="334" t="s">
        <v>997</v>
      </c>
      <c r="AI106" s="330"/>
      <c r="AJ106" s="334" t="s">
        <v>998</v>
      </c>
      <c r="AK106" s="331"/>
      <c r="AL106" s="329"/>
      <c r="AM106" s="334" t="s">
        <v>997</v>
      </c>
      <c r="AN106" s="330"/>
      <c r="AO106" s="334" t="s">
        <v>998</v>
      </c>
      <c r="AP106" s="331"/>
      <c r="AQ106" s="247"/>
      <c r="AR106" s="24">
        <f t="shared" si="13"/>
        <v>0</v>
      </c>
      <c r="AS106" s="56">
        <f t="shared" si="6"/>
        <v>0</v>
      </c>
      <c r="AT106" s="56">
        <f t="shared" si="12"/>
        <v>0</v>
      </c>
    </row>
    <row r="107" spans="1:46" ht="42.75" customHeight="1">
      <c r="A107" s="24">
        <f>IF('様式 A-1'!$AL$1="","",'様式 A-1'!$AL$1)</f>
      </c>
      <c r="B107" s="54"/>
      <c r="C107" s="55">
        <f t="shared" si="4"/>
      </c>
      <c r="D107" s="55">
        <f t="shared" si="3"/>
      </c>
      <c r="E107" s="28">
        <f>'様式 A-1'!$D$7</f>
        <v>0</v>
      </c>
      <c r="F107" s="28" t="e">
        <f>'様式 WA-1（集計作業用）'!$D$6</f>
        <v>#N/A</v>
      </c>
      <c r="G107" s="161">
        <f>'様式 A-1'!$AG$7</f>
        <v>0</v>
      </c>
      <c r="H107" s="24"/>
      <c r="I107" s="54" t="s">
        <v>587</v>
      </c>
      <c r="J107" s="40"/>
      <c r="K107" s="41"/>
      <c r="L107" s="40"/>
      <c r="M107" s="41"/>
      <c r="N107" s="24" t="s">
        <v>38</v>
      </c>
      <c r="O107" s="54"/>
      <c r="P107" s="194"/>
      <c r="Q107" s="24"/>
      <c r="R107" s="24"/>
      <c r="S107" s="24"/>
      <c r="T107" s="29"/>
      <c r="U107" s="313"/>
      <c r="V107" s="24"/>
      <c r="W107" s="24"/>
      <c r="X107" s="23"/>
      <c r="Y107" s="24">
        <f>IF(X107="","",DATEDIF(X107,'様式 A-1'!$G$2,"Y"))</f>
      </c>
      <c r="Z107" s="24"/>
      <c r="AA107" s="313"/>
      <c r="AB107" s="329"/>
      <c r="AC107" s="334" t="s">
        <v>997</v>
      </c>
      <c r="AD107" s="330"/>
      <c r="AE107" s="334" t="s">
        <v>998</v>
      </c>
      <c r="AF107" s="331"/>
      <c r="AG107" s="329"/>
      <c r="AH107" s="334" t="s">
        <v>997</v>
      </c>
      <c r="AI107" s="330"/>
      <c r="AJ107" s="334" t="s">
        <v>998</v>
      </c>
      <c r="AK107" s="331"/>
      <c r="AL107" s="329"/>
      <c r="AM107" s="334" t="s">
        <v>997</v>
      </c>
      <c r="AN107" s="330"/>
      <c r="AO107" s="334" t="s">
        <v>998</v>
      </c>
      <c r="AP107" s="331"/>
      <c r="AQ107" s="247"/>
      <c r="AR107" s="24">
        <f t="shared" si="13"/>
        <v>0</v>
      </c>
      <c r="AS107" s="56">
        <f t="shared" si="6"/>
        <v>0</v>
      </c>
      <c r="AT107" s="56">
        <f t="shared" si="12"/>
        <v>0</v>
      </c>
    </row>
    <row r="108" spans="1:46" ht="42.75" customHeight="1">
      <c r="A108" s="24">
        <f>IF('様式 A-1'!$AL$1="","",'様式 A-1'!$AL$1)</f>
      </c>
      <c r="B108" s="54"/>
      <c r="C108" s="55">
        <f t="shared" si="4"/>
      </c>
      <c r="D108" s="55">
        <f t="shared" si="3"/>
      </c>
      <c r="E108" s="28">
        <f>'様式 A-1'!$D$7</f>
        <v>0</v>
      </c>
      <c r="F108" s="28" t="e">
        <f>'様式 WA-1（集計作業用）'!$D$6</f>
        <v>#N/A</v>
      </c>
      <c r="G108" s="161">
        <f>'様式 A-1'!$AG$7</f>
        <v>0</v>
      </c>
      <c r="H108" s="24"/>
      <c r="I108" s="54" t="s">
        <v>588</v>
      </c>
      <c r="J108" s="40"/>
      <c r="K108" s="41"/>
      <c r="L108" s="40"/>
      <c r="M108" s="41"/>
      <c r="N108" s="24" t="s">
        <v>38</v>
      </c>
      <c r="O108" s="54"/>
      <c r="P108" s="194"/>
      <c r="Q108" s="24"/>
      <c r="R108" s="24"/>
      <c r="S108" s="24"/>
      <c r="T108" s="29"/>
      <c r="U108" s="313"/>
      <c r="V108" s="24"/>
      <c r="W108" s="24"/>
      <c r="X108" s="23"/>
      <c r="Y108" s="24">
        <f>IF(X108="","",DATEDIF(X108,'様式 A-1'!$G$2,"Y"))</f>
      </c>
      <c r="Z108" s="24"/>
      <c r="AA108" s="313"/>
      <c r="AB108" s="329"/>
      <c r="AC108" s="334" t="s">
        <v>997</v>
      </c>
      <c r="AD108" s="330"/>
      <c r="AE108" s="334" t="s">
        <v>998</v>
      </c>
      <c r="AF108" s="331"/>
      <c r="AG108" s="329"/>
      <c r="AH108" s="334" t="s">
        <v>997</v>
      </c>
      <c r="AI108" s="330"/>
      <c r="AJ108" s="334" t="s">
        <v>998</v>
      </c>
      <c r="AK108" s="331"/>
      <c r="AL108" s="329"/>
      <c r="AM108" s="334" t="s">
        <v>997</v>
      </c>
      <c r="AN108" s="330"/>
      <c r="AO108" s="334" t="s">
        <v>998</v>
      </c>
      <c r="AP108" s="331"/>
      <c r="AQ108" s="247"/>
      <c r="AR108" s="24">
        <f t="shared" si="13"/>
        <v>0</v>
      </c>
      <c r="AS108" s="56">
        <f t="shared" si="6"/>
        <v>0</v>
      </c>
      <c r="AT108" s="56">
        <f t="shared" si="12"/>
        <v>0</v>
      </c>
    </row>
    <row r="109" spans="1:46" ht="42.75" customHeight="1">
      <c r="A109" s="24">
        <f>IF('様式 A-1'!$AL$1="","",'様式 A-1'!$AL$1)</f>
      </c>
      <c r="B109" s="54"/>
      <c r="C109" s="55">
        <f t="shared" si="4"/>
      </c>
      <c r="D109" s="55">
        <f t="shared" si="3"/>
      </c>
      <c r="E109" s="28">
        <f>'様式 A-1'!$D$7</f>
        <v>0</v>
      </c>
      <c r="F109" s="28" t="e">
        <f>'様式 WA-1（集計作業用）'!$D$6</f>
        <v>#N/A</v>
      </c>
      <c r="G109" s="161">
        <f>'様式 A-1'!$AG$7</f>
        <v>0</v>
      </c>
      <c r="H109" s="24"/>
      <c r="I109" s="54" t="s">
        <v>589</v>
      </c>
      <c r="J109" s="40"/>
      <c r="K109" s="41"/>
      <c r="L109" s="40"/>
      <c r="M109" s="41"/>
      <c r="N109" s="24" t="s">
        <v>38</v>
      </c>
      <c r="O109" s="54"/>
      <c r="P109" s="194"/>
      <c r="Q109" s="24"/>
      <c r="R109" s="24"/>
      <c r="S109" s="24"/>
      <c r="T109" s="29"/>
      <c r="U109" s="313"/>
      <c r="V109" s="24"/>
      <c r="W109" s="24"/>
      <c r="X109" s="23"/>
      <c r="Y109" s="24">
        <f>IF(X109="","",DATEDIF(X109,'様式 A-1'!$G$2,"Y"))</f>
      </c>
      <c r="Z109" s="24"/>
      <c r="AA109" s="313"/>
      <c r="AB109" s="329"/>
      <c r="AC109" s="334" t="s">
        <v>997</v>
      </c>
      <c r="AD109" s="330"/>
      <c r="AE109" s="334" t="s">
        <v>998</v>
      </c>
      <c r="AF109" s="331"/>
      <c r="AG109" s="329"/>
      <c r="AH109" s="334" t="s">
        <v>997</v>
      </c>
      <c r="AI109" s="330"/>
      <c r="AJ109" s="334" t="s">
        <v>998</v>
      </c>
      <c r="AK109" s="331"/>
      <c r="AL109" s="329"/>
      <c r="AM109" s="334" t="s">
        <v>997</v>
      </c>
      <c r="AN109" s="330"/>
      <c r="AO109" s="334" t="s">
        <v>998</v>
      </c>
      <c r="AP109" s="331"/>
      <c r="AQ109" s="247"/>
      <c r="AR109" s="24">
        <f t="shared" si="13"/>
        <v>0</v>
      </c>
      <c r="AS109" s="56">
        <f t="shared" si="6"/>
        <v>0</v>
      </c>
      <c r="AT109" s="56">
        <f t="shared" si="12"/>
        <v>0</v>
      </c>
    </row>
    <row r="110" spans="1:46" ht="42.75" customHeight="1">
      <c r="A110" s="24">
        <f>IF('様式 A-1'!$AL$1="","",'様式 A-1'!$AL$1)</f>
      </c>
      <c r="B110" s="54"/>
      <c r="C110" s="55">
        <f t="shared" si="4"/>
      </c>
      <c r="D110" s="55">
        <f t="shared" si="3"/>
      </c>
      <c r="E110" s="28">
        <f>'様式 A-1'!$D$7</f>
        <v>0</v>
      </c>
      <c r="F110" s="28" t="e">
        <f>'様式 WA-1（集計作業用）'!$D$6</f>
        <v>#N/A</v>
      </c>
      <c r="G110" s="161">
        <f>'様式 A-1'!$AG$7</f>
        <v>0</v>
      </c>
      <c r="H110" s="24"/>
      <c r="I110" s="54" t="s">
        <v>590</v>
      </c>
      <c r="J110" s="40"/>
      <c r="K110" s="41"/>
      <c r="L110" s="40"/>
      <c r="M110" s="41"/>
      <c r="N110" s="24" t="s">
        <v>38</v>
      </c>
      <c r="O110" s="54"/>
      <c r="P110" s="194"/>
      <c r="Q110" s="24"/>
      <c r="R110" s="24"/>
      <c r="S110" s="24"/>
      <c r="T110" s="29"/>
      <c r="U110" s="313"/>
      <c r="V110" s="24"/>
      <c r="W110" s="24"/>
      <c r="X110" s="23"/>
      <c r="Y110" s="24">
        <f>IF(X110="","",DATEDIF(X110,'様式 A-1'!$G$2,"Y"))</f>
      </c>
      <c r="Z110" s="24"/>
      <c r="AA110" s="313"/>
      <c r="AB110" s="329"/>
      <c r="AC110" s="334" t="s">
        <v>997</v>
      </c>
      <c r="AD110" s="330"/>
      <c r="AE110" s="334" t="s">
        <v>998</v>
      </c>
      <c r="AF110" s="331"/>
      <c r="AG110" s="329"/>
      <c r="AH110" s="334" t="s">
        <v>997</v>
      </c>
      <c r="AI110" s="330"/>
      <c r="AJ110" s="334" t="s">
        <v>998</v>
      </c>
      <c r="AK110" s="331"/>
      <c r="AL110" s="329"/>
      <c r="AM110" s="334" t="s">
        <v>997</v>
      </c>
      <c r="AN110" s="330"/>
      <c r="AO110" s="334" t="s">
        <v>998</v>
      </c>
      <c r="AP110" s="331"/>
      <c r="AQ110" s="247"/>
      <c r="AR110" s="24">
        <f t="shared" si="13"/>
        <v>0</v>
      </c>
      <c r="AS110" s="56">
        <f t="shared" si="6"/>
        <v>0</v>
      </c>
      <c r="AT110" s="56">
        <f t="shared" si="12"/>
        <v>0</v>
      </c>
    </row>
    <row r="111" spans="1:46" ht="42.75" customHeight="1">
      <c r="A111" s="24">
        <f>IF('様式 A-1'!$AL$1="","",'様式 A-1'!$AL$1)</f>
      </c>
      <c r="B111" s="54"/>
      <c r="C111" s="55">
        <f t="shared" si="4"/>
      </c>
      <c r="D111" s="55">
        <f t="shared" si="3"/>
      </c>
      <c r="E111" s="28">
        <f>'様式 A-1'!$D$7</f>
        <v>0</v>
      </c>
      <c r="F111" s="28" t="e">
        <f>'様式 WA-1（集計作業用）'!$D$6</f>
        <v>#N/A</v>
      </c>
      <c r="G111" s="161">
        <f>'様式 A-1'!$AG$7</f>
        <v>0</v>
      </c>
      <c r="H111" s="24"/>
      <c r="I111" s="54" t="s">
        <v>591</v>
      </c>
      <c r="J111" s="40"/>
      <c r="K111" s="41"/>
      <c r="L111" s="40"/>
      <c r="M111" s="41"/>
      <c r="N111" s="24" t="s">
        <v>38</v>
      </c>
      <c r="O111" s="54"/>
      <c r="P111" s="194"/>
      <c r="Q111" s="24"/>
      <c r="R111" s="24"/>
      <c r="S111" s="24"/>
      <c r="T111" s="29"/>
      <c r="U111" s="313"/>
      <c r="V111" s="24"/>
      <c r="W111" s="24"/>
      <c r="X111" s="23"/>
      <c r="Y111" s="24">
        <f>IF(X111="","",DATEDIF(X111,'様式 A-1'!$G$2,"Y"))</f>
      </c>
      <c r="Z111" s="24"/>
      <c r="AA111" s="313"/>
      <c r="AB111" s="329"/>
      <c r="AC111" s="334" t="s">
        <v>997</v>
      </c>
      <c r="AD111" s="330"/>
      <c r="AE111" s="334" t="s">
        <v>998</v>
      </c>
      <c r="AF111" s="331"/>
      <c r="AG111" s="329"/>
      <c r="AH111" s="334" t="s">
        <v>997</v>
      </c>
      <c r="AI111" s="330"/>
      <c r="AJ111" s="334" t="s">
        <v>998</v>
      </c>
      <c r="AK111" s="331"/>
      <c r="AL111" s="329"/>
      <c r="AM111" s="334" t="s">
        <v>997</v>
      </c>
      <c r="AN111" s="330"/>
      <c r="AO111" s="334" t="s">
        <v>998</v>
      </c>
      <c r="AP111" s="331"/>
      <c r="AQ111" s="247"/>
      <c r="AR111" s="24">
        <f t="shared" si="13"/>
        <v>0</v>
      </c>
      <c r="AS111" s="56">
        <f t="shared" si="6"/>
        <v>0</v>
      </c>
      <c r="AT111" s="56">
        <f t="shared" si="12"/>
        <v>0</v>
      </c>
    </row>
    <row r="112" spans="1:46" ht="42.75" customHeight="1">
      <c r="A112" s="24">
        <f>IF('様式 A-1'!$AL$1="","",'様式 A-1'!$AL$1)</f>
      </c>
      <c r="B112" s="54"/>
      <c r="C112" s="55">
        <f t="shared" si="4"/>
      </c>
      <c r="D112" s="55">
        <f t="shared" si="3"/>
      </c>
      <c r="E112" s="28">
        <f>'様式 A-1'!$D$7</f>
        <v>0</v>
      </c>
      <c r="F112" s="28" t="e">
        <f>'様式 WA-1（集計作業用）'!$D$6</f>
        <v>#N/A</v>
      </c>
      <c r="G112" s="161">
        <f>'様式 A-1'!$AG$7</f>
        <v>0</v>
      </c>
      <c r="H112" s="24"/>
      <c r="I112" s="54" t="s">
        <v>592</v>
      </c>
      <c r="J112" s="40"/>
      <c r="K112" s="41"/>
      <c r="L112" s="40"/>
      <c r="M112" s="41"/>
      <c r="N112" s="24" t="s">
        <v>38</v>
      </c>
      <c r="O112" s="54"/>
      <c r="P112" s="194"/>
      <c r="Q112" s="24"/>
      <c r="R112" s="24"/>
      <c r="S112" s="24"/>
      <c r="T112" s="29"/>
      <c r="U112" s="313"/>
      <c r="V112" s="24"/>
      <c r="W112" s="24"/>
      <c r="X112" s="23"/>
      <c r="Y112" s="24">
        <f>IF(X112="","",DATEDIF(X112,'様式 A-1'!$G$2,"Y"))</f>
      </c>
      <c r="Z112" s="24"/>
      <c r="AA112" s="313"/>
      <c r="AB112" s="329"/>
      <c r="AC112" s="334" t="s">
        <v>997</v>
      </c>
      <c r="AD112" s="330"/>
      <c r="AE112" s="334" t="s">
        <v>998</v>
      </c>
      <c r="AF112" s="331"/>
      <c r="AG112" s="329"/>
      <c r="AH112" s="334" t="s">
        <v>997</v>
      </c>
      <c r="AI112" s="330"/>
      <c r="AJ112" s="334" t="s">
        <v>998</v>
      </c>
      <c r="AK112" s="331"/>
      <c r="AL112" s="329"/>
      <c r="AM112" s="334" t="s">
        <v>997</v>
      </c>
      <c r="AN112" s="330"/>
      <c r="AO112" s="334" t="s">
        <v>998</v>
      </c>
      <c r="AP112" s="331"/>
      <c r="AQ112" s="247"/>
      <c r="AR112" s="24">
        <f t="shared" si="13"/>
        <v>0</v>
      </c>
      <c r="AS112" s="56">
        <f aca="true" t="shared" si="14" ref="AS112:AS129">IF(AR112&lt;=$AY$154,AR112,$AY$154)</f>
        <v>0</v>
      </c>
      <c r="AT112" s="56">
        <f aca="true" t="shared" si="15" ref="AT112:AT129">IF(AR112&lt;=$AY$154,0,AR112-$AY$154)</f>
        <v>0</v>
      </c>
    </row>
    <row r="113" spans="1:46" ht="42.75" customHeight="1">
      <c r="A113" s="24">
        <f>IF('様式 A-1'!$AL$1="","",'様式 A-1'!$AL$1)</f>
      </c>
      <c r="B113" s="54"/>
      <c r="C113" s="55">
        <f t="shared" si="4"/>
      </c>
      <c r="D113" s="55">
        <f aca="true" t="shared" si="16" ref="D113:D129">IF(J113="","",ASC(TRIM(L113&amp;" "&amp;M113)))</f>
      </c>
      <c r="E113" s="28">
        <f>'様式 A-1'!$D$7</f>
        <v>0</v>
      </c>
      <c r="F113" s="28" t="e">
        <f>'様式 WA-1（集計作業用）'!$D$6</f>
        <v>#N/A</v>
      </c>
      <c r="G113" s="161">
        <f>'様式 A-1'!$AG$7</f>
        <v>0</v>
      </c>
      <c r="H113" s="24"/>
      <c r="I113" s="54" t="s">
        <v>593</v>
      </c>
      <c r="J113" s="40"/>
      <c r="K113" s="41"/>
      <c r="L113" s="40"/>
      <c r="M113" s="41"/>
      <c r="N113" s="24" t="s">
        <v>38</v>
      </c>
      <c r="O113" s="54"/>
      <c r="P113" s="194"/>
      <c r="Q113" s="24"/>
      <c r="R113" s="24"/>
      <c r="S113" s="24"/>
      <c r="T113" s="29"/>
      <c r="U113" s="313"/>
      <c r="V113" s="24"/>
      <c r="W113" s="24"/>
      <c r="X113" s="23"/>
      <c r="Y113" s="24">
        <f>IF(X113="","",DATEDIF(X113,'様式 A-1'!$G$2,"Y"))</f>
      </c>
      <c r="Z113" s="24"/>
      <c r="AA113" s="313"/>
      <c r="AB113" s="329"/>
      <c r="AC113" s="334" t="s">
        <v>997</v>
      </c>
      <c r="AD113" s="330"/>
      <c r="AE113" s="334" t="s">
        <v>998</v>
      </c>
      <c r="AF113" s="331"/>
      <c r="AG113" s="329"/>
      <c r="AH113" s="334" t="s">
        <v>997</v>
      </c>
      <c r="AI113" s="330"/>
      <c r="AJ113" s="334" t="s">
        <v>998</v>
      </c>
      <c r="AK113" s="331"/>
      <c r="AL113" s="329"/>
      <c r="AM113" s="334" t="s">
        <v>997</v>
      </c>
      <c r="AN113" s="330"/>
      <c r="AO113" s="334" t="s">
        <v>998</v>
      </c>
      <c r="AP113" s="331"/>
      <c r="AQ113" s="247"/>
      <c r="AR113" s="24">
        <f t="shared" si="13"/>
        <v>0</v>
      </c>
      <c r="AS113" s="56">
        <f t="shared" si="14"/>
        <v>0</v>
      </c>
      <c r="AT113" s="56">
        <f t="shared" si="15"/>
        <v>0</v>
      </c>
    </row>
    <row r="114" spans="1:46" ht="42.75" customHeight="1">
      <c r="A114" s="24">
        <f>IF('様式 A-1'!$AL$1="","",'様式 A-1'!$AL$1)</f>
      </c>
      <c r="B114" s="54"/>
      <c r="C114" s="55">
        <f aca="true" t="shared" si="17" ref="C114:C129">IF(J114="","",TRIM(J114&amp;"　"&amp;K114))</f>
      </c>
      <c r="D114" s="55">
        <f t="shared" si="16"/>
      </c>
      <c r="E114" s="28">
        <f>'様式 A-1'!$D$7</f>
        <v>0</v>
      </c>
      <c r="F114" s="28" t="e">
        <f>'様式 WA-1（集計作業用）'!$D$6</f>
        <v>#N/A</v>
      </c>
      <c r="G114" s="161">
        <f>'様式 A-1'!$AG$7</f>
        <v>0</v>
      </c>
      <c r="H114" s="24"/>
      <c r="I114" s="54" t="s">
        <v>594</v>
      </c>
      <c r="J114" s="40"/>
      <c r="K114" s="41"/>
      <c r="L114" s="40"/>
      <c r="M114" s="41"/>
      <c r="N114" s="24" t="s">
        <v>38</v>
      </c>
      <c r="O114" s="54"/>
      <c r="P114" s="194"/>
      <c r="Q114" s="24"/>
      <c r="R114" s="24"/>
      <c r="S114" s="24"/>
      <c r="T114" s="29"/>
      <c r="U114" s="313"/>
      <c r="V114" s="24"/>
      <c r="W114" s="24"/>
      <c r="X114" s="23"/>
      <c r="Y114" s="24">
        <f>IF(X114="","",DATEDIF(X114,'様式 A-1'!$G$2,"Y"))</f>
      </c>
      <c r="Z114" s="24"/>
      <c r="AA114" s="313"/>
      <c r="AB114" s="329"/>
      <c r="AC114" s="334" t="s">
        <v>997</v>
      </c>
      <c r="AD114" s="330"/>
      <c r="AE114" s="334" t="s">
        <v>998</v>
      </c>
      <c r="AF114" s="331"/>
      <c r="AG114" s="329"/>
      <c r="AH114" s="334" t="s">
        <v>997</v>
      </c>
      <c r="AI114" s="330"/>
      <c r="AJ114" s="334" t="s">
        <v>998</v>
      </c>
      <c r="AK114" s="331"/>
      <c r="AL114" s="329"/>
      <c r="AM114" s="334" t="s">
        <v>997</v>
      </c>
      <c r="AN114" s="330"/>
      <c r="AO114" s="334" t="s">
        <v>998</v>
      </c>
      <c r="AP114" s="331"/>
      <c r="AQ114" s="247"/>
      <c r="AR114" s="24">
        <f t="shared" si="13"/>
        <v>0</v>
      </c>
      <c r="AS114" s="56">
        <f t="shared" si="14"/>
        <v>0</v>
      </c>
      <c r="AT114" s="56">
        <f t="shared" si="15"/>
        <v>0</v>
      </c>
    </row>
    <row r="115" spans="1:46" ht="42.75" customHeight="1">
      <c r="A115" s="24">
        <f>IF('様式 A-1'!$AL$1="","",'様式 A-1'!$AL$1)</f>
      </c>
      <c r="B115" s="54"/>
      <c r="C115" s="55">
        <f t="shared" si="17"/>
      </c>
      <c r="D115" s="55">
        <f t="shared" si="16"/>
      </c>
      <c r="E115" s="28">
        <f>'様式 A-1'!$D$7</f>
        <v>0</v>
      </c>
      <c r="F115" s="28" t="e">
        <f>'様式 WA-1（集計作業用）'!$D$6</f>
        <v>#N/A</v>
      </c>
      <c r="G115" s="161">
        <f>'様式 A-1'!$AG$7</f>
        <v>0</v>
      </c>
      <c r="H115" s="24"/>
      <c r="I115" s="54" t="s">
        <v>595</v>
      </c>
      <c r="J115" s="40"/>
      <c r="K115" s="41"/>
      <c r="L115" s="40"/>
      <c r="M115" s="41"/>
      <c r="N115" s="24" t="s">
        <v>38</v>
      </c>
      <c r="O115" s="54"/>
      <c r="P115" s="194"/>
      <c r="Q115" s="24"/>
      <c r="R115" s="24"/>
      <c r="S115" s="24"/>
      <c r="T115" s="29"/>
      <c r="U115" s="313"/>
      <c r="V115" s="24"/>
      <c r="W115" s="24"/>
      <c r="X115" s="23"/>
      <c r="Y115" s="24">
        <f>IF(X115="","",DATEDIF(X115,'様式 A-1'!$G$2,"Y"))</f>
      </c>
      <c r="Z115" s="24"/>
      <c r="AA115" s="313"/>
      <c r="AB115" s="329"/>
      <c r="AC115" s="334" t="s">
        <v>997</v>
      </c>
      <c r="AD115" s="330"/>
      <c r="AE115" s="334" t="s">
        <v>998</v>
      </c>
      <c r="AF115" s="331"/>
      <c r="AG115" s="329"/>
      <c r="AH115" s="334" t="s">
        <v>997</v>
      </c>
      <c r="AI115" s="330"/>
      <c r="AJ115" s="334" t="s">
        <v>998</v>
      </c>
      <c r="AK115" s="331"/>
      <c r="AL115" s="329"/>
      <c r="AM115" s="334" t="s">
        <v>997</v>
      </c>
      <c r="AN115" s="330"/>
      <c r="AO115" s="334" t="s">
        <v>998</v>
      </c>
      <c r="AP115" s="331"/>
      <c r="AQ115" s="247"/>
      <c r="AR115" s="24">
        <f t="shared" si="13"/>
        <v>0</v>
      </c>
      <c r="AS115" s="56">
        <f t="shared" si="14"/>
        <v>0</v>
      </c>
      <c r="AT115" s="56">
        <f t="shared" si="15"/>
        <v>0</v>
      </c>
    </row>
    <row r="116" spans="1:46" ht="42.75" customHeight="1">
      <c r="A116" s="24">
        <f>IF('様式 A-1'!$AL$1="","",'様式 A-1'!$AL$1)</f>
      </c>
      <c r="B116" s="54"/>
      <c r="C116" s="55">
        <f t="shared" si="17"/>
      </c>
      <c r="D116" s="55">
        <f t="shared" si="16"/>
      </c>
      <c r="E116" s="28">
        <f>'様式 A-1'!$D$7</f>
        <v>0</v>
      </c>
      <c r="F116" s="28" t="e">
        <f>'様式 WA-1（集計作業用）'!$D$6</f>
        <v>#N/A</v>
      </c>
      <c r="G116" s="161">
        <f>'様式 A-1'!$AG$7</f>
        <v>0</v>
      </c>
      <c r="H116" s="24"/>
      <c r="I116" s="54" t="s">
        <v>596</v>
      </c>
      <c r="J116" s="40"/>
      <c r="K116" s="41"/>
      <c r="L116" s="40"/>
      <c r="M116" s="41"/>
      <c r="N116" s="24" t="s">
        <v>38</v>
      </c>
      <c r="O116" s="54"/>
      <c r="P116" s="194"/>
      <c r="Q116" s="24"/>
      <c r="R116" s="24"/>
      <c r="S116" s="24"/>
      <c r="T116" s="29"/>
      <c r="U116" s="313"/>
      <c r="V116" s="24"/>
      <c r="W116" s="24"/>
      <c r="X116" s="23"/>
      <c r="Y116" s="24">
        <f>IF(X116="","",DATEDIF(X116,'様式 A-1'!$G$2,"Y"))</f>
      </c>
      <c r="Z116" s="24"/>
      <c r="AA116" s="313"/>
      <c r="AB116" s="329"/>
      <c r="AC116" s="334" t="s">
        <v>997</v>
      </c>
      <c r="AD116" s="330"/>
      <c r="AE116" s="334" t="s">
        <v>998</v>
      </c>
      <c r="AF116" s="331"/>
      <c r="AG116" s="329"/>
      <c r="AH116" s="334" t="s">
        <v>997</v>
      </c>
      <c r="AI116" s="330"/>
      <c r="AJ116" s="334" t="s">
        <v>998</v>
      </c>
      <c r="AK116" s="331"/>
      <c r="AL116" s="329"/>
      <c r="AM116" s="334" t="s">
        <v>997</v>
      </c>
      <c r="AN116" s="330"/>
      <c r="AO116" s="334" t="s">
        <v>998</v>
      </c>
      <c r="AP116" s="331"/>
      <c r="AQ116" s="247"/>
      <c r="AR116" s="24">
        <f t="shared" si="13"/>
        <v>0</v>
      </c>
      <c r="AS116" s="56">
        <f t="shared" si="14"/>
        <v>0</v>
      </c>
      <c r="AT116" s="56">
        <f t="shared" si="15"/>
        <v>0</v>
      </c>
    </row>
    <row r="117" spans="1:46" ht="42.75" customHeight="1">
      <c r="A117" s="24">
        <f>IF('様式 A-1'!$AL$1="","",'様式 A-1'!$AL$1)</f>
      </c>
      <c r="B117" s="54"/>
      <c r="C117" s="55">
        <f t="shared" si="17"/>
      </c>
      <c r="D117" s="55">
        <f t="shared" si="16"/>
      </c>
      <c r="E117" s="28">
        <f>'様式 A-1'!$D$7</f>
        <v>0</v>
      </c>
      <c r="F117" s="28" t="e">
        <f>'様式 WA-1（集計作業用）'!$D$6</f>
        <v>#N/A</v>
      </c>
      <c r="G117" s="161">
        <f>'様式 A-1'!$AG$7</f>
        <v>0</v>
      </c>
      <c r="H117" s="24"/>
      <c r="I117" s="54" t="s">
        <v>597</v>
      </c>
      <c r="J117" s="40"/>
      <c r="K117" s="41"/>
      <c r="L117" s="40"/>
      <c r="M117" s="41"/>
      <c r="N117" s="24" t="s">
        <v>38</v>
      </c>
      <c r="O117" s="54"/>
      <c r="P117" s="194"/>
      <c r="Q117" s="24"/>
      <c r="R117" s="24"/>
      <c r="S117" s="24"/>
      <c r="T117" s="29"/>
      <c r="U117" s="313"/>
      <c r="V117" s="24"/>
      <c r="W117" s="24"/>
      <c r="X117" s="23"/>
      <c r="Y117" s="24">
        <f>IF(X117="","",DATEDIF(X117,'様式 A-1'!$G$2,"Y"))</f>
      </c>
      <c r="Z117" s="24"/>
      <c r="AA117" s="313"/>
      <c r="AB117" s="329"/>
      <c r="AC117" s="334" t="s">
        <v>997</v>
      </c>
      <c r="AD117" s="330"/>
      <c r="AE117" s="334" t="s">
        <v>998</v>
      </c>
      <c r="AF117" s="331"/>
      <c r="AG117" s="329"/>
      <c r="AH117" s="334" t="s">
        <v>997</v>
      </c>
      <c r="AI117" s="330"/>
      <c r="AJ117" s="334" t="s">
        <v>998</v>
      </c>
      <c r="AK117" s="331"/>
      <c r="AL117" s="329"/>
      <c r="AM117" s="334" t="s">
        <v>997</v>
      </c>
      <c r="AN117" s="330"/>
      <c r="AO117" s="334" t="s">
        <v>998</v>
      </c>
      <c r="AP117" s="331"/>
      <c r="AQ117" s="247"/>
      <c r="AR117" s="24">
        <f t="shared" si="13"/>
        <v>0</v>
      </c>
      <c r="AS117" s="56">
        <f t="shared" si="14"/>
        <v>0</v>
      </c>
      <c r="AT117" s="56">
        <f t="shared" si="15"/>
        <v>0</v>
      </c>
    </row>
    <row r="118" spans="1:46" ht="42.75" customHeight="1">
      <c r="A118" s="24">
        <f>IF('様式 A-1'!$AL$1="","",'様式 A-1'!$AL$1)</f>
      </c>
      <c r="B118" s="54"/>
      <c r="C118" s="55">
        <f t="shared" si="17"/>
      </c>
      <c r="D118" s="55">
        <f t="shared" si="16"/>
      </c>
      <c r="E118" s="28">
        <f>'様式 A-1'!$D$7</f>
        <v>0</v>
      </c>
      <c r="F118" s="28" t="e">
        <f>'様式 WA-1（集計作業用）'!$D$6</f>
        <v>#N/A</v>
      </c>
      <c r="G118" s="161">
        <f>'様式 A-1'!$AG$7</f>
        <v>0</v>
      </c>
      <c r="H118" s="24"/>
      <c r="I118" s="54" t="s">
        <v>598</v>
      </c>
      <c r="J118" s="40"/>
      <c r="K118" s="41"/>
      <c r="L118" s="40"/>
      <c r="M118" s="41"/>
      <c r="N118" s="24" t="s">
        <v>38</v>
      </c>
      <c r="O118" s="54"/>
      <c r="P118" s="194"/>
      <c r="Q118" s="24"/>
      <c r="R118" s="24"/>
      <c r="S118" s="24"/>
      <c r="T118" s="29"/>
      <c r="U118" s="313"/>
      <c r="V118" s="24"/>
      <c r="W118" s="24"/>
      <c r="X118" s="23"/>
      <c r="Y118" s="24">
        <f>IF(X118="","",DATEDIF(X118,'様式 A-1'!$G$2,"Y"))</f>
      </c>
      <c r="Z118" s="24"/>
      <c r="AA118" s="313"/>
      <c r="AB118" s="329"/>
      <c r="AC118" s="334" t="s">
        <v>997</v>
      </c>
      <c r="AD118" s="330"/>
      <c r="AE118" s="334" t="s">
        <v>998</v>
      </c>
      <c r="AF118" s="331"/>
      <c r="AG118" s="329"/>
      <c r="AH118" s="334" t="s">
        <v>997</v>
      </c>
      <c r="AI118" s="330"/>
      <c r="AJ118" s="334" t="s">
        <v>998</v>
      </c>
      <c r="AK118" s="331"/>
      <c r="AL118" s="329"/>
      <c r="AM118" s="334" t="s">
        <v>997</v>
      </c>
      <c r="AN118" s="330"/>
      <c r="AO118" s="334" t="s">
        <v>998</v>
      </c>
      <c r="AP118" s="331"/>
      <c r="AQ118" s="247"/>
      <c r="AR118" s="24">
        <f t="shared" si="13"/>
        <v>0</v>
      </c>
      <c r="AS118" s="56">
        <f t="shared" si="14"/>
        <v>0</v>
      </c>
      <c r="AT118" s="56">
        <f t="shared" si="15"/>
        <v>0</v>
      </c>
    </row>
    <row r="119" spans="1:46" ht="42.75" customHeight="1">
      <c r="A119" s="24">
        <f>IF('様式 A-1'!$AL$1="","",'様式 A-1'!$AL$1)</f>
      </c>
      <c r="B119" s="54"/>
      <c r="C119" s="55">
        <f t="shared" si="17"/>
      </c>
      <c r="D119" s="55">
        <f t="shared" si="16"/>
      </c>
      <c r="E119" s="28">
        <f>'様式 A-1'!$D$7</f>
        <v>0</v>
      </c>
      <c r="F119" s="28" t="e">
        <f>'様式 WA-1（集計作業用）'!$D$6</f>
        <v>#N/A</v>
      </c>
      <c r="G119" s="161">
        <f>'様式 A-1'!$AG$7</f>
        <v>0</v>
      </c>
      <c r="H119" s="24"/>
      <c r="I119" s="54" t="s">
        <v>599</v>
      </c>
      <c r="J119" s="40"/>
      <c r="K119" s="41"/>
      <c r="L119" s="40"/>
      <c r="M119" s="41"/>
      <c r="N119" s="24" t="s">
        <v>38</v>
      </c>
      <c r="O119" s="54"/>
      <c r="P119" s="194"/>
      <c r="Q119" s="24"/>
      <c r="R119" s="24"/>
      <c r="S119" s="24"/>
      <c r="T119" s="29"/>
      <c r="U119" s="313"/>
      <c r="V119" s="24"/>
      <c r="W119" s="24"/>
      <c r="X119" s="23"/>
      <c r="Y119" s="24">
        <f>IF(X119="","",DATEDIF(X119,'様式 A-1'!$G$2,"Y"))</f>
      </c>
      <c r="Z119" s="24"/>
      <c r="AA119" s="313"/>
      <c r="AB119" s="329"/>
      <c r="AC119" s="334" t="s">
        <v>997</v>
      </c>
      <c r="AD119" s="330"/>
      <c r="AE119" s="334" t="s">
        <v>998</v>
      </c>
      <c r="AF119" s="331"/>
      <c r="AG119" s="329"/>
      <c r="AH119" s="334" t="s">
        <v>997</v>
      </c>
      <c r="AI119" s="330"/>
      <c r="AJ119" s="334" t="s">
        <v>998</v>
      </c>
      <c r="AK119" s="331"/>
      <c r="AL119" s="329"/>
      <c r="AM119" s="334" t="s">
        <v>997</v>
      </c>
      <c r="AN119" s="330"/>
      <c r="AO119" s="334" t="s">
        <v>998</v>
      </c>
      <c r="AP119" s="331"/>
      <c r="AQ119" s="247"/>
      <c r="AR119" s="24">
        <f t="shared" si="13"/>
        <v>0</v>
      </c>
      <c r="AS119" s="56">
        <f t="shared" si="14"/>
        <v>0</v>
      </c>
      <c r="AT119" s="56">
        <f t="shared" si="15"/>
        <v>0</v>
      </c>
    </row>
    <row r="120" spans="1:46" ht="42.75" customHeight="1">
      <c r="A120" s="24">
        <f>IF('様式 A-1'!$AL$1="","",'様式 A-1'!$AL$1)</f>
      </c>
      <c r="B120" s="54"/>
      <c r="C120" s="55">
        <f t="shared" si="17"/>
      </c>
      <c r="D120" s="55">
        <f t="shared" si="16"/>
      </c>
      <c r="E120" s="28">
        <f>'様式 A-1'!$D$7</f>
        <v>0</v>
      </c>
      <c r="F120" s="28" t="e">
        <f>'様式 WA-1（集計作業用）'!$D$6</f>
        <v>#N/A</v>
      </c>
      <c r="G120" s="161">
        <f>'様式 A-1'!$AG$7</f>
        <v>0</v>
      </c>
      <c r="H120" s="24"/>
      <c r="I120" s="54" t="s">
        <v>600</v>
      </c>
      <c r="J120" s="40"/>
      <c r="K120" s="41"/>
      <c r="L120" s="40"/>
      <c r="M120" s="41"/>
      <c r="N120" s="24" t="s">
        <v>38</v>
      </c>
      <c r="O120" s="54"/>
      <c r="P120" s="194"/>
      <c r="Q120" s="24"/>
      <c r="R120" s="24"/>
      <c r="S120" s="24"/>
      <c r="T120" s="29"/>
      <c r="U120" s="313"/>
      <c r="V120" s="24"/>
      <c r="W120" s="24"/>
      <c r="X120" s="23"/>
      <c r="Y120" s="24">
        <f>IF(X120="","",DATEDIF(X120,'様式 A-1'!$G$2,"Y"))</f>
      </c>
      <c r="Z120" s="24"/>
      <c r="AA120" s="313"/>
      <c r="AB120" s="329"/>
      <c r="AC120" s="334" t="s">
        <v>997</v>
      </c>
      <c r="AD120" s="330"/>
      <c r="AE120" s="334" t="s">
        <v>998</v>
      </c>
      <c r="AF120" s="331"/>
      <c r="AG120" s="329"/>
      <c r="AH120" s="334" t="s">
        <v>997</v>
      </c>
      <c r="AI120" s="330"/>
      <c r="AJ120" s="334" t="s">
        <v>998</v>
      </c>
      <c r="AK120" s="331"/>
      <c r="AL120" s="329"/>
      <c r="AM120" s="334" t="s">
        <v>997</v>
      </c>
      <c r="AN120" s="330"/>
      <c r="AO120" s="334" t="s">
        <v>998</v>
      </c>
      <c r="AP120" s="331"/>
      <c r="AQ120" s="247"/>
      <c r="AR120" s="24">
        <f t="shared" si="13"/>
        <v>0</v>
      </c>
      <c r="AS120" s="56">
        <f t="shared" si="14"/>
        <v>0</v>
      </c>
      <c r="AT120" s="56">
        <f t="shared" si="15"/>
        <v>0</v>
      </c>
    </row>
    <row r="121" spans="1:46" ht="42.75" customHeight="1">
      <c r="A121" s="24">
        <f>IF('様式 A-1'!$AL$1="","",'様式 A-1'!$AL$1)</f>
      </c>
      <c r="B121" s="54"/>
      <c r="C121" s="55">
        <f t="shared" si="17"/>
      </c>
      <c r="D121" s="55">
        <f t="shared" si="16"/>
      </c>
      <c r="E121" s="28">
        <f>'様式 A-1'!$D$7</f>
        <v>0</v>
      </c>
      <c r="F121" s="28" t="e">
        <f>'様式 WA-1（集計作業用）'!$D$6</f>
        <v>#N/A</v>
      </c>
      <c r="G121" s="161">
        <f>'様式 A-1'!$AG$7</f>
        <v>0</v>
      </c>
      <c r="H121" s="24"/>
      <c r="I121" s="54" t="s">
        <v>601</v>
      </c>
      <c r="J121" s="40"/>
      <c r="K121" s="41"/>
      <c r="L121" s="40"/>
      <c r="M121" s="41"/>
      <c r="N121" s="24" t="s">
        <v>38</v>
      </c>
      <c r="O121" s="54"/>
      <c r="P121" s="194"/>
      <c r="Q121" s="24"/>
      <c r="R121" s="24"/>
      <c r="S121" s="24"/>
      <c r="T121" s="29"/>
      <c r="U121" s="313"/>
      <c r="V121" s="24"/>
      <c r="W121" s="24"/>
      <c r="X121" s="23"/>
      <c r="Y121" s="24">
        <f>IF(X121="","",DATEDIF(X121,'様式 A-1'!$G$2,"Y"))</f>
      </c>
      <c r="Z121" s="24"/>
      <c r="AA121" s="313"/>
      <c r="AB121" s="329"/>
      <c r="AC121" s="334" t="s">
        <v>997</v>
      </c>
      <c r="AD121" s="330"/>
      <c r="AE121" s="334" t="s">
        <v>998</v>
      </c>
      <c r="AF121" s="331"/>
      <c r="AG121" s="329"/>
      <c r="AH121" s="334" t="s">
        <v>997</v>
      </c>
      <c r="AI121" s="330"/>
      <c r="AJ121" s="334" t="s">
        <v>998</v>
      </c>
      <c r="AK121" s="331"/>
      <c r="AL121" s="329"/>
      <c r="AM121" s="334" t="s">
        <v>997</v>
      </c>
      <c r="AN121" s="330"/>
      <c r="AO121" s="334" t="s">
        <v>998</v>
      </c>
      <c r="AP121" s="331"/>
      <c r="AQ121" s="247"/>
      <c r="AR121" s="24">
        <f t="shared" si="13"/>
        <v>0</v>
      </c>
      <c r="AS121" s="56">
        <f t="shared" si="14"/>
        <v>0</v>
      </c>
      <c r="AT121" s="56">
        <f t="shared" si="15"/>
        <v>0</v>
      </c>
    </row>
    <row r="122" spans="1:46" ht="42.75" customHeight="1">
      <c r="A122" s="24">
        <f>IF('様式 A-1'!$AL$1="","",'様式 A-1'!$AL$1)</f>
      </c>
      <c r="B122" s="54"/>
      <c r="C122" s="55">
        <f t="shared" si="17"/>
      </c>
      <c r="D122" s="55">
        <f t="shared" si="16"/>
      </c>
      <c r="E122" s="28">
        <f>'様式 A-1'!$D$7</f>
        <v>0</v>
      </c>
      <c r="F122" s="28" t="e">
        <f>'様式 WA-1（集計作業用）'!$D$6</f>
        <v>#N/A</v>
      </c>
      <c r="G122" s="161">
        <f>'様式 A-1'!$AG$7</f>
        <v>0</v>
      </c>
      <c r="H122" s="24"/>
      <c r="I122" s="54" t="s">
        <v>602</v>
      </c>
      <c r="J122" s="40"/>
      <c r="K122" s="41"/>
      <c r="L122" s="40"/>
      <c r="M122" s="41"/>
      <c r="N122" s="24" t="s">
        <v>38</v>
      </c>
      <c r="O122" s="54"/>
      <c r="P122" s="194"/>
      <c r="Q122" s="24"/>
      <c r="R122" s="24"/>
      <c r="S122" s="24"/>
      <c r="T122" s="29"/>
      <c r="U122" s="313"/>
      <c r="V122" s="24"/>
      <c r="W122" s="24"/>
      <c r="X122" s="23"/>
      <c r="Y122" s="24">
        <f>IF(X122="","",DATEDIF(X122,'様式 A-1'!$G$2,"Y"))</f>
      </c>
      <c r="Z122" s="24"/>
      <c r="AA122" s="313"/>
      <c r="AB122" s="329"/>
      <c r="AC122" s="334" t="s">
        <v>997</v>
      </c>
      <c r="AD122" s="330"/>
      <c r="AE122" s="334" t="s">
        <v>998</v>
      </c>
      <c r="AF122" s="331"/>
      <c r="AG122" s="329"/>
      <c r="AH122" s="334" t="s">
        <v>997</v>
      </c>
      <c r="AI122" s="330"/>
      <c r="AJ122" s="334" t="s">
        <v>998</v>
      </c>
      <c r="AK122" s="331"/>
      <c r="AL122" s="329"/>
      <c r="AM122" s="334" t="s">
        <v>997</v>
      </c>
      <c r="AN122" s="330"/>
      <c r="AO122" s="334" t="s">
        <v>998</v>
      </c>
      <c r="AP122" s="331"/>
      <c r="AQ122" s="247"/>
      <c r="AR122" s="24">
        <f t="shared" si="13"/>
        <v>0</v>
      </c>
      <c r="AS122" s="56">
        <f t="shared" si="14"/>
        <v>0</v>
      </c>
      <c r="AT122" s="56">
        <f t="shared" si="15"/>
        <v>0</v>
      </c>
    </row>
    <row r="123" spans="1:46" ht="42.75" customHeight="1">
      <c r="A123" s="24">
        <f>IF('様式 A-1'!$AL$1="","",'様式 A-1'!$AL$1)</f>
      </c>
      <c r="B123" s="54"/>
      <c r="C123" s="55">
        <f t="shared" si="17"/>
      </c>
      <c r="D123" s="55">
        <f t="shared" si="16"/>
      </c>
      <c r="E123" s="28">
        <f>'様式 A-1'!$D$7</f>
        <v>0</v>
      </c>
      <c r="F123" s="28" t="e">
        <f>'様式 WA-1（集計作業用）'!$D$6</f>
        <v>#N/A</v>
      </c>
      <c r="G123" s="161">
        <f>'様式 A-1'!$AG$7</f>
        <v>0</v>
      </c>
      <c r="H123" s="24"/>
      <c r="I123" s="54" t="s">
        <v>603</v>
      </c>
      <c r="J123" s="40"/>
      <c r="K123" s="41"/>
      <c r="L123" s="40"/>
      <c r="M123" s="41"/>
      <c r="N123" s="24" t="s">
        <v>38</v>
      </c>
      <c r="O123" s="54"/>
      <c r="P123" s="194"/>
      <c r="Q123" s="24"/>
      <c r="R123" s="24"/>
      <c r="S123" s="24"/>
      <c r="T123" s="29"/>
      <c r="U123" s="313"/>
      <c r="V123" s="24"/>
      <c r="W123" s="24"/>
      <c r="X123" s="23"/>
      <c r="Y123" s="24">
        <f>IF(X123="","",DATEDIF(X123,'様式 A-1'!$G$2,"Y"))</f>
      </c>
      <c r="Z123" s="24"/>
      <c r="AA123" s="313"/>
      <c r="AB123" s="329"/>
      <c r="AC123" s="334" t="s">
        <v>997</v>
      </c>
      <c r="AD123" s="330"/>
      <c r="AE123" s="334" t="s">
        <v>998</v>
      </c>
      <c r="AF123" s="331"/>
      <c r="AG123" s="329"/>
      <c r="AH123" s="334" t="s">
        <v>997</v>
      </c>
      <c r="AI123" s="330"/>
      <c r="AJ123" s="334" t="s">
        <v>998</v>
      </c>
      <c r="AK123" s="331"/>
      <c r="AL123" s="329"/>
      <c r="AM123" s="334" t="s">
        <v>997</v>
      </c>
      <c r="AN123" s="330"/>
      <c r="AO123" s="334" t="s">
        <v>998</v>
      </c>
      <c r="AP123" s="331"/>
      <c r="AQ123" s="247"/>
      <c r="AR123" s="24">
        <f t="shared" si="13"/>
        <v>0</v>
      </c>
      <c r="AS123" s="56">
        <f t="shared" si="14"/>
        <v>0</v>
      </c>
      <c r="AT123" s="56">
        <f t="shared" si="15"/>
        <v>0</v>
      </c>
    </row>
    <row r="124" spans="1:46" ht="42.75" customHeight="1">
      <c r="A124" s="24">
        <f>IF('様式 A-1'!$AL$1="","",'様式 A-1'!$AL$1)</f>
      </c>
      <c r="B124" s="54"/>
      <c r="C124" s="55">
        <f t="shared" si="17"/>
      </c>
      <c r="D124" s="55">
        <f t="shared" si="16"/>
      </c>
      <c r="E124" s="28">
        <f>'様式 A-1'!$D$7</f>
        <v>0</v>
      </c>
      <c r="F124" s="28" t="e">
        <f>'様式 WA-1（集計作業用）'!$D$6</f>
        <v>#N/A</v>
      </c>
      <c r="G124" s="161">
        <f>'様式 A-1'!$AG$7</f>
        <v>0</v>
      </c>
      <c r="H124" s="24"/>
      <c r="I124" s="54" t="s">
        <v>604</v>
      </c>
      <c r="J124" s="40"/>
      <c r="K124" s="41"/>
      <c r="L124" s="40"/>
      <c r="M124" s="41"/>
      <c r="N124" s="24" t="s">
        <v>38</v>
      </c>
      <c r="O124" s="54"/>
      <c r="P124" s="194"/>
      <c r="Q124" s="24"/>
      <c r="R124" s="24"/>
      <c r="S124" s="24"/>
      <c r="T124" s="29"/>
      <c r="U124" s="313"/>
      <c r="V124" s="24"/>
      <c r="W124" s="24"/>
      <c r="X124" s="23"/>
      <c r="Y124" s="24">
        <f>IF(X124="","",DATEDIF(X124,'様式 A-1'!$G$2,"Y"))</f>
      </c>
      <c r="Z124" s="24"/>
      <c r="AA124" s="313"/>
      <c r="AB124" s="329"/>
      <c r="AC124" s="334" t="s">
        <v>997</v>
      </c>
      <c r="AD124" s="330"/>
      <c r="AE124" s="334" t="s">
        <v>998</v>
      </c>
      <c r="AF124" s="331"/>
      <c r="AG124" s="329"/>
      <c r="AH124" s="334" t="s">
        <v>997</v>
      </c>
      <c r="AI124" s="330"/>
      <c r="AJ124" s="334" t="s">
        <v>998</v>
      </c>
      <c r="AK124" s="331"/>
      <c r="AL124" s="329"/>
      <c r="AM124" s="334" t="s">
        <v>997</v>
      </c>
      <c r="AN124" s="330"/>
      <c r="AO124" s="334" t="s">
        <v>998</v>
      </c>
      <c r="AP124" s="331"/>
      <c r="AQ124" s="247"/>
      <c r="AR124" s="24">
        <f t="shared" si="13"/>
        <v>0</v>
      </c>
      <c r="AS124" s="56">
        <f t="shared" si="14"/>
        <v>0</v>
      </c>
      <c r="AT124" s="56">
        <f t="shared" si="15"/>
        <v>0</v>
      </c>
    </row>
    <row r="125" spans="1:46" ht="42.75" customHeight="1">
      <c r="A125" s="24">
        <f>IF('様式 A-1'!$AL$1="","",'様式 A-1'!$AL$1)</f>
      </c>
      <c r="B125" s="54"/>
      <c r="C125" s="55">
        <f t="shared" si="17"/>
      </c>
      <c r="D125" s="55">
        <f t="shared" si="16"/>
      </c>
      <c r="E125" s="28">
        <f>'様式 A-1'!$D$7</f>
        <v>0</v>
      </c>
      <c r="F125" s="28" t="e">
        <f>'様式 WA-1（集計作業用）'!$D$6</f>
        <v>#N/A</v>
      </c>
      <c r="G125" s="161">
        <f>'様式 A-1'!$AG$7</f>
        <v>0</v>
      </c>
      <c r="H125" s="24"/>
      <c r="I125" s="54" t="s">
        <v>605</v>
      </c>
      <c r="J125" s="40"/>
      <c r="K125" s="41"/>
      <c r="L125" s="40"/>
      <c r="M125" s="41"/>
      <c r="N125" s="24" t="s">
        <v>38</v>
      </c>
      <c r="O125" s="54"/>
      <c r="P125" s="194"/>
      <c r="Q125" s="24"/>
      <c r="R125" s="24"/>
      <c r="S125" s="24"/>
      <c r="T125" s="29"/>
      <c r="U125" s="313"/>
      <c r="V125" s="24"/>
      <c r="W125" s="24"/>
      <c r="X125" s="23"/>
      <c r="Y125" s="24">
        <f>IF(X125="","",DATEDIF(X125,'様式 A-1'!$G$2,"Y"))</f>
      </c>
      <c r="Z125" s="24"/>
      <c r="AA125" s="313"/>
      <c r="AB125" s="329"/>
      <c r="AC125" s="334" t="s">
        <v>997</v>
      </c>
      <c r="AD125" s="330"/>
      <c r="AE125" s="334" t="s">
        <v>998</v>
      </c>
      <c r="AF125" s="331"/>
      <c r="AG125" s="329"/>
      <c r="AH125" s="334" t="s">
        <v>997</v>
      </c>
      <c r="AI125" s="330"/>
      <c r="AJ125" s="334" t="s">
        <v>998</v>
      </c>
      <c r="AK125" s="331"/>
      <c r="AL125" s="329"/>
      <c r="AM125" s="334" t="s">
        <v>997</v>
      </c>
      <c r="AN125" s="330"/>
      <c r="AO125" s="334" t="s">
        <v>998</v>
      </c>
      <c r="AP125" s="331"/>
      <c r="AQ125" s="247"/>
      <c r="AR125" s="24">
        <f t="shared" si="13"/>
        <v>0</v>
      </c>
      <c r="AS125" s="56">
        <f t="shared" si="14"/>
        <v>0</v>
      </c>
      <c r="AT125" s="56">
        <f t="shared" si="15"/>
        <v>0</v>
      </c>
    </row>
    <row r="126" spans="1:46" ht="42.75" customHeight="1">
      <c r="A126" s="24">
        <f>IF('様式 A-1'!$AL$1="","",'様式 A-1'!$AL$1)</f>
      </c>
      <c r="B126" s="54"/>
      <c r="C126" s="55">
        <f t="shared" si="17"/>
      </c>
      <c r="D126" s="55">
        <f t="shared" si="16"/>
      </c>
      <c r="E126" s="28">
        <f>'様式 A-1'!$D$7</f>
        <v>0</v>
      </c>
      <c r="F126" s="28" t="e">
        <f>'様式 WA-1（集計作業用）'!$D$6</f>
        <v>#N/A</v>
      </c>
      <c r="G126" s="161">
        <f>'様式 A-1'!$AG$7</f>
        <v>0</v>
      </c>
      <c r="H126" s="24"/>
      <c r="I126" s="54" t="s">
        <v>606</v>
      </c>
      <c r="J126" s="40"/>
      <c r="K126" s="41"/>
      <c r="L126" s="40"/>
      <c r="M126" s="41"/>
      <c r="N126" s="24" t="s">
        <v>38</v>
      </c>
      <c r="O126" s="54"/>
      <c r="P126" s="194"/>
      <c r="Q126" s="24"/>
      <c r="R126" s="24"/>
      <c r="S126" s="24"/>
      <c r="T126" s="29"/>
      <c r="U126" s="313"/>
      <c r="V126" s="24"/>
      <c r="W126" s="24"/>
      <c r="X126" s="23"/>
      <c r="Y126" s="24">
        <f>IF(X126="","",DATEDIF(X126,'様式 A-1'!$G$2,"Y"))</f>
      </c>
      <c r="Z126" s="24"/>
      <c r="AA126" s="313"/>
      <c r="AB126" s="329"/>
      <c r="AC126" s="334" t="s">
        <v>997</v>
      </c>
      <c r="AD126" s="330"/>
      <c r="AE126" s="334" t="s">
        <v>998</v>
      </c>
      <c r="AF126" s="331"/>
      <c r="AG126" s="329"/>
      <c r="AH126" s="334" t="s">
        <v>997</v>
      </c>
      <c r="AI126" s="330"/>
      <c r="AJ126" s="334" t="s">
        <v>998</v>
      </c>
      <c r="AK126" s="331"/>
      <c r="AL126" s="329"/>
      <c r="AM126" s="334" t="s">
        <v>997</v>
      </c>
      <c r="AN126" s="330"/>
      <c r="AO126" s="334" t="s">
        <v>998</v>
      </c>
      <c r="AP126" s="331"/>
      <c r="AQ126" s="247"/>
      <c r="AR126" s="24">
        <f t="shared" si="13"/>
        <v>0</v>
      </c>
      <c r="AS126" s="56">
        <f t="shared" si="14"/>
        <v>0</v>
      </c>
      <c r="AT126" s="56">
        <f t="shared" si="15"/>
        <v>0</v>
      </c>
    </row>
    <row r="127" spans="1:46" ht="42.75" customHeight="1">
      <c r="A127" s="24">
        <f>IF('様式 A-1'!$AL$1="","",'様式 A-1'!$AL$1)</f>
      </c>
      <c r="B127" s="54"/>
      <c r="C127" s="55">
        <f t="shared" si="17"/>
      </c>
      <c r="D127" s="55">
        <f t="shared" si="16"/>
      </c>
      <c r="E127" s="28">
        <f>'様式 A-1'!$D$7</f>
        <v>0</v>
      </c>
      <c r="F127" s="28" t="e">
        <f>'様式 WA-1（集計作業用）'!$D$6</f>
        <v>#N/A</v>
      </c>
      <c r="G127" s="161">
        <f>'様式 A-1'!$AG$7</f>
        <v>0</v>
      </c>
      <c r="H127" s="24"/>
      <c r="I127" s="54" t="s">
        <v>607</v>
      </c>
      <c r="J127" s="40"/>
      <c r="K127" s="41"/>
      <c r="L127" s="40"/>
      <c r="M127" s="41"/>
      <c r="N127" s="24" t="s">
        <v>38</v>
      </c>
      <c r="O127" s="54"/>
      <c r="P127" s="194"/>
      <c r="Q127" s="24"/>
      <c r="R127" s="24"/>
      <c r="S127" s="24"/>
      <c r="T127" s="29"/>
      <c r="U127" s="313"/>
      <c r="V127" s="24"/>
      <c r="W127" s="24"/>
      <c r="X127" s="23"/>
      <c r="Y127" s="24">
        <f>IF(X127="","",DATEDIF(X127,'様式 A-1'!$G$2,"Y"))</f>
      </c>
      <c r="Z127" s="24"/>
      <c r="AA127" s="313"/>
      <c r="AB127" s="329"/>
      <c r="AC127" s="334" t="s">
        <v>997</v>
      </c>
      <c r="AD127" s="330"/>
      <c r="AE127" s="334" t="s">
        <v>998</v>
      </c>
      <c r="AF127" s="331"/>
      <c r="AG127" s="329"/>
      <c r="AH127" s="334" t="s">
        <v>997</v>
      </c>
      <c r="AI127" s="330"/>
      <c r="AJ127" s="334" t="s">
        <v>998</v>
      </c>
      <c r="AK127" s="331"/>
      <c r="AL127" s="329"/>
      <c r="AM127" s="334" t="s">
        <v>997</v>
      </c>
      <c r="AN127" s="330"/>
      <c r="AO127" s="334" t="s">
        <v>998</v>
      </c>
      <c r="AP127" s="331"/>
      <c r="AQ127" s="247"/>
      <c r="AR127" s="24">
        <f t="shared" si="13"/>
        <v>0</v>
      </c>
      <c r="AS127" s="56">
        <f t="shared" si="14"/>
        <v>0</v>
      </c>
      <c r="AT127" s="56">
        <f t="shared" si="15"/>
        <v>0</v>
      </c>
    </row>
    <row r="128" spans="1:46" ht="42.75" customHeight="1">
      <c r="A128" s="24">
        <f>IF('様式 A-1'!$AL$1="","",'様式 A-1'!$AL$1)</f>
      </c>
      <c r="B128" s="54"/>
      <c r="C128" s="55">
        <f t="shared" si="17"/>
      </c>
      <c r="D128" s="55">
        <f t="shared" si="16"/>
      </c>
      <c r="E128" s="28">
        <f>'様式 A-1'!$D$7</f>
        <v>0</v>
      </c>
      <c r="F128" s="28" t="e">
        <f>'様式 WA-1（集計作業用）'!$D$6</f>
        <v>#N/A</v>
      </c>
      <c r="G128" s="161">
        <f>'様式 A-1'!$AG$7</f>
        <v>0</v>
      </c>
      <c r="H128" s="24"/>
      <c r="I128" s="54" t="s">
        <v>608</v>
      </c>
      <c r="J128" s="40"/>
      <c r="K128" s="41"/>
      <c r="L128" s="40"/>
      <c r="M128" s="41"/>
      <c r="N128" s="24" t="s">
        <v>38</v>
      </c>
      <c r="O128" s="54"/>
      <c r="P128" s="194"/>
      <c r="Q128" s="24"/>
      <c r="R128" s="24"/>
      <c r="S128" s="24"/>
      <c r="T128" s="29"/>
      <c r="U128" s="313"/>
      <c r="V128" s="24"/>
      <c r="W128" s="24"/>
      <c r="X128" s="23"/>
      <c r="Y128" s="24">
        <f>IF(X128="","",DATEDIF(X128,'様式 A-1'!$G$2,"Y"))</f>
      </c>
      <c r="Z128" s="24"/>
      <c r="AA128" s="313"/>
      <c r="AB128" s="329"/>
      <c r="AC128" s="334" t="s">
        <v>997</v>
      </c>
      <c r="AD128" s="330"/>
      <c r="AE128" s="334" t="s">
        <v>998</v>
      </c>
      <c r="AF128" s="331"/>
      <c r="AG128" s="329"/>
      <c r="AH128" s="334" t="s">
        <v>997</v>
      </c>
      <c r="AI128" s="330"/>
      <c r="AJ128" s="334" t="s">
        <v>998</v>
      </c>
      <c r="AK128" s="331"/>
      <c r="AL128" s="329"/>
      <c r="AM128" s="334" t="s">
        <v>997</v>
      </c>
      <c r="AN128" s="330"/>
      <c r="AO128" s="334" t="s">
        <v>998</v>
      </c>
      <c r="AP128" s="331"/>
      <c r="AQ128" s="247"/>
      <c r="AR128" s="24">
        <f t="shared" si="13"/>
        <v>0</v>
      </c>
      <c r="AS128" s="56">
        <f t="shared" si="14"/>
        <v>0</v>
      </c>
      <c r="AT128" s="56">
        <f t="shared" si="15"/>
        <v>0</v>
      </c>
    </row>
    <row r="129" spans="1:46" ht="42.75" customHeight="1">
      <c r="A129" s="24">
        <f>IF('様式 A-1'!$AL$1="","",'様式 A-1'!$AL$1)</f>
      </c>
      <c r="B129" s="54"/>
      <c r="C129" s="55">
        <f t="shared" si="17"/>
      </c>
      <c r="D129" s="55">
        <f t="shared" si="16"/>
      </c>
      <c r="E129" s="28">
        <f>'様式 A-1'!$D$7</f>
        <v>0</v>
      </c>
      <c r="F129" s="28" t="e">
        <f>'様式 WA-1（集計作業用）'!$D$6</f>
        <v>#N/A</v>
      </c>
      <c r="G129" s="161">
        <f>'様式 A-1'!$AG$7</f>
        <v>0</v>
      </c>
      <c r="H129" s="24"/>
      <c r="I129" s="54" t="s">
        <v>609</v>
      </c>
      <c r="J129" s="40"/>
      <c r="K129" s="41"/>
      <c r="L129" s="40"/>
      <c r="M129" s="41"/>
      <c r="N129" s="24" t="s">
        <v>38</v>
      </c>
      <c r="O129" s="54"/>
      <c r="P129" s="194"/>
      <c r="Q129" s="24"/>
      <c r="R129" s="24"/>
      <c r="S129" s="24"/>
      <c r="T129" s="29"/>
      <c r="U129" s="313"/>
      <c r="V129" s="24"/>
      <c r="W129" s="24"/>
      <c r="X129" s="23"/>
      <c r="Y129" s="24">
        <f>IF(X129="","",DATEDIF(X129,'様式 A-1'!$G$2,"Y"))</f>
      </c>
      <c r="Z129" s="24"/>
      <c r="AA129" s="313"/>
      <c r="AB129" s="329"/>
      <c r="AC129" s="334" t="s">
        <v>997</v>
      </c>
      <c r="AD129" s="330"/>
      <c r="AE129" s="334" t="s">
        <v>998</v>
      </c>
      <c r="AF129" s="331"/>
      <c r="AG129" s="329"/>
      <c r="AH129" s="334" t="s">
        <v>997</v>
      </c>
      <c r="AI129" s="330"/>
      <c r="AJ129" s="334" t="s">
        <v>998</v>
      </c>
      <c r="AK129" s="331"/>
      <c r="AL129" s="329"/>
      <c r="AM129" s="334" t="s">
        <v>997</v>
      </c>
      <c r="AN129" s="330"/>
      <c r="AO129" s="334" t="s">
        <v>998</v>
      </c>
      <c r="AP129" s="331"/>
      <c r="AQ129" s="247"/>
      <c r="AR129" s="24">
        <f t="shared" si="13"/>
        <v>0</v>
      </c>
      <c r="AS129" s="56">
        <f t="shared" si="14"/>
        <v>0</v>
      </c>
      <c r="AT129" s="56">
        <f t="shared" si="15"/>
        <v>0</v>
      </c>
    </row>
    <row r="130" spans="1:46" s="45" customFormat="1" ht="24" customHeight="1">
      <c r="A130" s="57"/>
      <c r="B130" s="57"/>
      <c r="C130" s="57"/>
      <c r="D130" s="57"/>
      <c r="E130" s="57"/>
      <c r="F130" s="57"/>
      <c r="G130" s="162"/>
      <c r="H130" s="57"/>
      <c r="I130" s="57"/>
      <c r="J130" s="57"/>
      <c r="K130" s="57"/>
      <c r="L130" s="57"/>
      <c r="M130" s="57"/>
      <c r="N130" s="57"/>
      <c r="O130" s="195"/>
      <c r="P130" s="196"/>
      <c r="Q130" s="57"/>
      <c r="R130" s="57"/>
      <c r="S130" s="57"/>
      <c r="T130" s="57"/>
      <c r="U130" s="57"/>
      <c r="V130" s="57"/>
      <c r="W130" s="57"/>
      <c r="X130" s="57"/>
      <c r="Y130" s="57"/>
      <c r="Z130" s="57"/>
      <c r="AA130" s="57"/>
      <c r="AB130" s="152"/>
      <c r="AC130" s="152"/>
      <c r="AD130" s="152"/>
      <c r="AE130" s="152"/>
      <c r="AF130" s="152"/>
      <c r="AG130" s="152"/>
      <c r="AH130" s="152"/>
      <c r="AI130" s="152"/>
      <c r="AJ130" s="152"/>
      <c r="AK130" s="152"/>
      <c r="AL130" s="152"/>
      <c r="AM130" s="152"/>
      <c r="AN130" s="152"/>
      <c r="AO130" s="152"/>
      <c r="AP130" s="152"/>
      <c r="AQ130" s="152"/>
      <c r="AR130" s="57"/>
      <c r="AS130" s="57"/>
      <c r="AT130" s="57"/>
    </row>
    <row r="131" spans="1:57" s="45" customFormat="1" ht="24" customHeight="1">
      <c r="A131" s="57"/>
      <c r="B131" s="57"/>
      <c r="C131" s="57"/>
      <c r="D131" s="57"/>
      <c r="E131" s="57"/>
      <c r="F131" s="57"/>
      <c r="G131" s="162"/>
      <c r="H131" s="57"/>
      <c r="I131" s="57"/>
      <c r="J131" s="57"/>
      <c r="K131" s="57"/>
      <c r="L131" s="57"/>
      <c r="M131" s="57"/>
      <c r="N131" s="57"/>
      <c r="O131" s="205"/>
      <c r="P131" s="184" t="s">
        <v>945</v>
      </c>
      <c r="Q131" s="211"/>
      <c r="R131" s="211"/>
      <c r="S131" s="211"/>
      <c r="T131" s="213">
        <f>COUNTIF(T10:T129,"一般")</f>
        <v>0</v>
      </c>
      <c r="U131" s="206"/>
      <c r="V131" s="206"/>
      <c r="W131" s="206"/>
      <c r="X131" s="206"/>
      <c r="Y131" s="206"/>
      <c r="Z131" s="206"/>
      <c r="AA131" s="204"/>
      <c r="AB131" s="262">
        <f>SUM(AB10:AB129)</f>
        <v>0</v>
      </c>
      <c r="AC131" s="262"/>
      <c r="AD131" s="262"/>
      <c r="AE131" s="262"/>
      <c r="AF131" s="262"/>
      <c r="AG131" s="262">
        <f>SUM(AG10:AG129)</f>
        <v>0</v>
      </c>
      <c r="AH131" s="262"/>
      <c r="AI131" s="262"/>
      <c r="AJ131" s="262"/>
      <c r="AK131" s="262"/>
      <c r="AL131" s="262">
        <f>SUM(AL10:AL129)</f>
        <v>0</v>
      </c>
      <c r="AM131" s="262"/>
      <c r="AN131" s="262"/>
      <c r="AO131" s="262"/>
      <c r="AP131" s="262"/>
      <c r="AQ131" s="91"/>
      <c r="AR131" s="57"/>
      <c r="AS131" s="57"/>
      <c r="AT131" s="91">
        <f>SUM(AT10:AT129)</f>
        <v>0</v>
      </c>
      <c r="AX131" s="98" t="s">
        <v>84</v>
      </c>
      <c r="AY131" s="60"/>
      <c r="AZ131" s="53"/>
      <c r="BA131" s="53"/>
      <c r="BB131" s="53"/>
      <c r="BC131" s="53"/>
      <c r="BD131" s="53"/>
      <c r="BE131" s="53"/>
    </row>
    <row r="132" spans="1:57" s="45" customFormat="1" ht="24" customHeight="1">
      <c r="A132" s="57"/>
      <c r="B132" s="57"/>
      <c r="C132" s="57"/>
      <c r="D132" s="57"/>
      <c r="E132" s="57"/>
      <c r="F132" s="57"/>
      <c r="G132" s="162"/>
      <c r="H132" s="57"/>
      <c r="I132" s="57"/>
      <c r="J132" s="57"/>
      <c r="K132" s="57"/>
      <c r="L132" s="57"/>
      <c r="M132" s="57"/>
      <c r="N132" s="57"/>
      <c r="O132" s="205"/>
      <c r="P132" s="184" t="s">
        <v>824</v>
      </c>
      <c r="Q132" s="211"/>
      <c r="R132" s="211"/>
      <c r="S132" s="211"/>
      <c r="T132" s="213">
        <f>COUNTIF(T10:T129,"高校生")</f>
        <v>0</v>
      </c>
      <c r="U132" s="206"/>
      <c r="V132" s="206"/>
      <c r="W132" s="206"/>
      <c r="X132" s="206"/>
      <c r="Y132" s="206"/>
      <c r="Z132" s="206"/>
      <c r="AA132" s="204"/>
      <c r="AB132" s="207"/>
      <c r="AC132" s="207"/>
      <c r="AD132" s="207"/>
      <c r="AE132" s="207"/>
      <c r="AF132" s="207"/>
      <c r="AG132" s="207"/>
      <c r="AH132" s="207"/>
      <c r="AI132" s="207"/>
      <c r="AJ132" s="207"/>
      <c r="AK132" s="207"/>
      <c r="AL132" s="207"/>
      <c r="AM132" s="207"/>
      <c r="AN132" s="207"/>
      <c r="AO132" s="207"/>
      <c r="AP132" s="207"/>
      <c r="AQ132" s="207"/>
      <c r="AR132" s="57"/>
      <c r="AS132" s="57"/>
      <c r="AT132" s="57"/>
      <c r="AX132" s="60" t="s">
        <v>333</v>
      </c>
      <c r="AY132" s="60" t="s">
        <v>324</v>
      </c>
      <c r="AZ132" s="53"/>
      <c r="BA132" s="53"/>
      <c r="BB132" s="53"/>
      <c r="BC132" s="53"/>
      <c r="BD132" s="53"/>
      <c r="BE132" s="53"/>
    </row>
    <row r="133" spans="7:57" s="45" customFormat="1" ht="24" customHeight="1">
      <c r="G133" s="156"/>
      <c r="O133" s="208"/>
      <c r="P133" s="184" t="s">
        <v>946</v>
      </c>
      <c r="Q133" s="211"/>
      <c r="R133" s="211"/>
      <c r="S133" s="211"/>
      <c r="T133" s="213">
        <f>COUNTIF(T10:T129,"中学生")</f>
        <v>0</v>
      </c>
      <c r="U133" s="209"/>
      <c r="V133" s="209"/>
      <c r="W133" s="209"/>
      <c r="X133" s="209"/>
      <c r="Y133" s="209"/>
      <c r="Z133" s="209"/>
      <c r="AA133" s="204"/>
      <c r="AB133" s="207"/>
      <c r="AC133" s="207"/>
      <c r="AD133" s="207"/>
      <c r="AE133" s="207"/>
      <c r="AF133" s="207"/>
      <c r="AG133" s="207"/>
      <c r="AH133" s="207"/>
      <c r="AI133" s="207"/>
      <c r="AJ133" s="207"/>
      <c r="AK133" s="207"/>
      <c r="AL133" s="207"/>
      <c r="AM133" s="207"/>
      <c r="AN133" s="207"/>
      <c r="AO133" s="207"/>
      <c r="AP133" s="207"/>
      <c r="AQ133" s="207"/>
      <c r="AX133" s="53"/>
      <c r="AY133" s="238" t="s">
        <v>38</v>
      </c>
      <c r="AZ133" s="238"/>
      <c r="BA133" s="53"/>
      <c r="BB133" s="53"/>
      <c r="BC133" s="53"/>
      <c r="BD133" s="53"/>
      <c r="BE133" s="53"/>
    </row>
    <row r="134" spans="7:43" s="45" customFormat="1" ht="24" customHeight="1">
      <c r="G134" s="156"/>
      <c r="O134" s="189"/>
      <c r="P134" s="184"/>
      <c r="Q134" s="43"/>
      <c r="R134" s="43"/>
      <c r="S134" s="43"/>
      <c r="T134" s="214"/>
      <c r="AB134" s="126"/>
      <c r="AC134" s="126"/>
      <c r="AD134" s="126"/>
      <c r="AE134" s="126"/>
      <c r="AF134" s="126"/>
      <c r="AG134" s="126"/>
      <c r="AH134" s="126"/>
      <c r="AI134" s="126"/>
      <c r="AJ134" s="126"/>
      <c r="AK134" s="126"/>
      <c r="AL134" s="126"/>
      <c r="AM134" s="126"/>
      <c r="AN134" s="126"/>
      <c r="AO134" s="126"/>
      <c r="AP134" s="126"/>
      <c r="AQ134" s="126"/>
    </row>
    <row r="135" spans="16:51" ht="24" customHeight="1">
      <c r="P135" s="184"/>
      <c r="Q135" s="147"/>
      <c r="R135" s="147"/>
      <c r="S135" s="147"/>
      <c r="T135" s="215"/>
      <c r="AX135" s="60" t="s">
        <v>334</v>
      </c>
      <c r="AY135" s="60" t="s">
        <v>342</v>
      </c>
    </row>
    <row r="136" spans="16:59" ht="24" customHeight="1">
      <c r="P136" s="184"/>
      <c r="Q136" s="147"/>
      <c r="R136" s="147"/>
      <c r="S136" s="147"/>
      <c r="T136" s="215"/>
      <c r="AY136" s="238"/>
      <c r="AZ136" s="238"/>
      <c r="BA136" s="238"/>
      <c r="BB136" s="151"/>
      <c r="BF136" s="45"/>
      <c r="BG136" s="45"/>
    </row>
    <row r="137" ht="24" customHeight="1"/>
    <row r="138" spans="50:51" ht="24" customHeight="1">
      <c r="AX138" s="60" t="s">
        <v>335</v>
      </c>
      <c r="AY138" s="60" t="s">
        <v>344</v>
      </c>
    </row>
    <row r="139" spans="51:54" ht="24" customHeight="1">
      <c r="AY139" s="248" t="str">
        <f>IF('様式 A-1'!AW61="","",'様式 A-1'!AW61)</f>
        <v>一般</v>
      </c>
      <c r="AZ139" s="248" t="str">
        <f>IF('様式 A-1'!AW64="","",'様式 A-1'!AW64)</f>
        <v>高校生</v>
      </c>
      <c r="BA139" s="248" t="str">
        <f>IF('様式 A-1'!AW65="","",'様式 A-1'!AW65)</f>
        <v>中学生</v>
      </c>
      <c r="BB139" s="248">
        <f>IF('様式 A-1'!AW66="","",'様式 A-1'!AW66)</f>
      </c>
    </row>
    <row r="140" ht="24" customHeight="1"/>
    <row r="141" spans="50:51" ht="24" customHeight="1">
      <c r="AX141" s="60" t="s">
        <v>336</v>
      </c>
      <c r="AY141" s="60" t="s">
        <v>537</v>
      </c>
    </row>
    <row r="142" spans="51:56" ht="24" customHeight="1">
      <c r="AY142" s="249" t="s">
        <v>945</v>
      </c>
      <c r="AZ142" s="249" t="s">
        <v>824</v>
      </c>
      <c r="BA142" s="249" t="s">
        <v>300</v>
      </c>
      <c r="BB142" s="238"/>
      <c r="BC142" s="249"/>
      <c r="BD142" s="249"/>
    </row>
    <row r="143" ht="24" customHeight="1"/>
    <row r="144" spans="50:51" ht="24" customHeight="1">
      <c r="AX144" s="60" t="s">
        <v>337</v>
      </c>
      <c r="AY144" s="60" t="s">
        <v>345</v>
      </c>
    </row>
    <row r="145" spans="51:56" ht="24" customHeight="1">
      <c r="AY145" s="248" t="s">
        <v>811</v>
      </c>
      <c r="AZ145" s="248" t="s">
        <v>298</v>
      </c>
      <c r="BA145" s="248" t="s">
        <v>5</v>
      </c>
      <c r="BB145" s="248" t="s">
        <v>978</v>
      </c>
      <c r="BC145" s="248" t="s">
        <v>979</v>
      </c>
      <c r="BD145" s="248"/>
    </row>
    <row r="146" ht="24" customHeight="1"/>
    <row r="147" spans="50:51" ht="24" customHeight="1">
      <c r="AX147" s="60" t="s">
        <v>447</v>
      </c>
      <c r="AY147" s="60" t="s">
        <v>464</v>
      </c>
    </row>
    <row r="148" ht="24" customHeight="1">
      <c r="AY148" s="101" t="s">
        <v>378</v>
      </c>
    </row>
    <row r="149" ht="24" customHeight="1"/>
    <row r="150" spans="50:51" ht="24" customHeight="1">
      <c r="AX150" s="60" t="s">
        <v>447</v>
      </c>
      <c r="AY150" s="60" t="s">
        <v>87</v>
      </c>
    </row>
    <row r="151" spans="51:53" ht="24" customHeight="1">
      <c r="AY151" s="332" t="s">
        <v>1000</v>
      </c>
      <c r="AZ151" s="332" t="s">
        <v>999</v>
      </c>
      <c r="BA151" s="332" t="s">
        <v>1001</v>
      </c>
    </row>
    <row r="152" ht="24" customHeight="1"/>
    <row r="153" spans="50:56" ht="24" customHeight="1">
      <c r="AX153" s="60" t="s">
        <v>340</v>
      </c>
      <c r="AY153" s="60" t="s">
        <v>86</v>
      </c>
      <c r="BC153" s="60"/>
      <c r="BD153" s="60"/>
    </row>
    <row r="154" spans="51:56" ht="24" customHeight="1">
      <c r="AY154" s="238">
        <v>99</v>
      </c>
      <c r="AZ154" s="60" t="s">
        <v>299</v>
      </c>
      <c r="BC154" s="60"/>
      <c r="BD154" s="60"/>
    </row>
    <row r="155" ht="24" customHeight="1"/>
    <row r="156" spans="50:51" ht="24" customHeight="1">
      <c r="AX156" s="60" t="s">
        <v>974</v>
      </c>
      <c r="AY156" s="60" t="s">
        <v>968</v>
      </c>
    </row>
    <row r="157" ht="24" customHeight="1">
      <c r="AY157" s="60" t="s">
        <v>981</v>
      </c>
    </row>
    <row r="158" ht="24" customHeight="1">
      <c r="AY158" s="60" t="s">
        <v>969</v>
      </c>
    </row>
    <row r="159" ht="24" customHeight="1">
      <c r="AY159" s="60" t="s">
        <v>970</v>
      </c>
    </row>
    <row r="160" ht="24" customHeight="1">
      <c r="AY160" s="60" t="s">
        <v>971</v>
      </c>
    </row>
    <row r="161" ht="24" customHeight="1">
      <c r="AY161" s="60" t="s">
        <v>973</v>
      </c>
    </row>
    <row r="163" ht="13.5">
      <c r="AY163" s="60" t="s">
        <v>1002</v>
      </c>
    </row>
    <row r="164" spans="51:53" ht="13.5">
      <c r="AY164" s="333" t="s">
        <v>1000</v>
      </c>
      <c r="AZ164" s="333" t="s">
        <v>999</v>
      </c>
      <c r="BA164" s="333" t="s">
        <v>1001</v>
      </c>
    </row>
    <row r="165" spans="51:150" ht="13.5">
      <c r="AY165" s="333" t="s">
        <v>1000</v>
      </c>
      <c r="AZ165" s="333" t="s">
        <v>999</v>
      </c>
      <c r="BA165" s="333" t="s">
        <v>1001</v>
      </c>
      <c r="BB165" s="333" t="s">
        <v>1003</v>
      </c>
      <c r="BC165" s="333" t="s">
        <v>1004</v>
      </c>
      <c r="BD165" s="333" t="s">
        <v>1005</v>
      </c>
      <c r="BE165" s="333" t="s">
        <v>1006</v>
      </c>
      <c r="BF165" s="333" t="s">
        <v>1007</v>
      </c>
      <c r="BG165" s="333" t="s">
        <v>1008</v>
      </c>
      <c r="BH165" s="333" t="s">
        <v>1009</v>
      </c>
      <c r="BI165" s="333" t="s">
        <v>1010</v>
      </c>
      <c r="BJ165" s="333" t="s">
        <v>1011</v>
      </c>
      <c r="BK165" s="333" t="s">
        <v>1012</v>
      </c>
      <c r="BL165" s="333" t="s">
        <v>1013</v>
      </c>
      <c r="BM165" s="333" t="s">
        <v>1014</v>
      </c>
      <c r="BN165" s="333" t="s">
        <v>1015</v>
      </c>
      <c r="BO165" s="333" t="s">
        <v>1016</v>
      </c>
      <c r="BP165" s="333" t="s">
        <v>1017</v>
      </c>
      <c r="BQ165" s="333" t="s">
        <v>1018</v>
      </c>
      <c r="BR165" s="333" t="s">
        <v>1019</v>
      </c>
      <c r="BS165" s="333" t="s">
        <v>1020</v>
      </c>
      <c r="BT165" s="333" t="s">
        <v>1021</v>
      </c>
      <c r="BU165" s="333" t="s">
        <v>1022</v>
      </c>
      <c r="BV165" s="333" t="s">
        <v>1023</v>
      </c>
      <c r="BW165" s="333" t="s">
        <v>1024</v>
      </c>
      <c r="BX165" s="333" t="s">
        <v>1025</v>
      </c>
      <c r="BY165" s="333" t="s">
        <v>1026</v>
      </c>
      <c r="BZ165" s="333" t="s">
        <v>1027</v>
      </c>
      <c r="CA165" s="333" t="s">
        <v>1028</v>
      </c>
      <c r="CB165" s="333" t="s">
        <v>1029</v>
      </c>
      <c r="CC165" s="333" t="s">
        <v>1030</v>
      </c>
      <c r="CD165" s="333" t="s">
        <v>1031</v>
      </c>
      <c r="CE165" s="333" t="s">
        <v>1032</v>
      </c>
      <c r="CF165" s="333" t="s">
        <v>1033</v>
      </c>
      <c r="CG165" s="333" t="s">
        <v>1034</v>
      </c>
      <c r="CH165" s="333" t="s">
        <v>1035</v>
      </c>
      <c r="CI165" s="333" t="s">
        <v>1036</v>
      </c>
      <c r="CJ165" s="333" t="s">
        <v>1037</v>
      </c>
      <c r="CK165" s="333" t="s">
        <v>1038</v>
      </c>
      <c r="CL165" s="333" t="s">
        <v>1039</v>
      </c>
      <c r="CM165" s="333" t="s">
        <v>1040</v>
      </c>
      <c r="CN165" s="333" t="s">
        <v>1041</v>
      </c>
      <c r="CO165" s="333" t="s">
        <v>1042</v>
      </c>
      <c r="CP165" s="333" t="s">
        <v>1043</v>
      </c>
      <c r="CQ165" s="333" t="s">
        <v>1044</v>
      </c>
      <c r="CR165" s="333" t="s">
        <v>1045</v>
      </c>
      <c r="CS165" s="333" t="s">
        <v>1046</v>
      </c>
      <c r="CT165" s="333" t="s">
        <v>1047</v>
      </c>
      <c r="CU165" s="333" t="s">
        <v>1048</v>
      </c>
      <c r="CV165" s="333" t="s">
        <v>1049</v>
      </c>
      <c r="CW165" s="333" t="s">
        <v>1050</v>
      </c>
      <c r="CX165" s="333" t="s">
        <v>1051</v>
      </c>
      <c r="CY165" s="333" t="s">
        <v>1052</v>
      </c>
      <c r="CZ165" s="333" t="s">
        <v>1053</v>
      </c>
      <c r="DA165" s="333" t="s">
        <v>1054</v>
      </c>
      <c r="DB165" s="333" t="s">
        <v>1055</v>
      </c>
      <c r="DC165" s="333" t="s">
        <v>1056</v>
      </c>
      <c r="DD165" s="333" t="s">
        <v>1057</v>
      </c>
      <c r="DE165" s="333" t="s">
        <v>1058</v>
      </c>
      <c r="DF165" s="333" t="s">
        <v>1059</v>
      </c>
      <c r="DG165" s="333"/>
      <c r="DH165" s="333"/>
      <c r="DI165" s="333"/>
      <c r="DJ165" s="333"/>
      <c r="DK165" s="333"/>
      <c r="DL165" s="333"/>
      <c r="DM165" s="333"/>
      <c r="DN165" s="333"/>
      <c r="DO165" s="333"/>
      <c r="DP165" s="333"/>
      <c r="DQ165" s="333"/>
      <c r="DR165" s="333"/>
      <c r="DS165" s="333"/>
      <c r="DT165" s="333"/>
      <c r="DU165" s="333"/>
      <c r="DV165" s="333"/>
      <c r="DW165" s="333"/>
      <c r="DX165" s="333"/>
      <c r="DY165" s="333"/>
      <c r="DZ165" s="333"/>
      <c r="EA165" s="333"/>
      <c r="EB165" s="333"/>
      <c r="EC165" s="333"/>
      <c r="ED165" s="333"/>
      <c r="EE165" s="333"/>
      <c r="EF165" s="333"/>
      <c r="EG165" s="333"/>
      <c r="EH165" s="333"/>
      <c r="EI165" s="333"/>
      <c r="EJ165" s="333"/>
      <c r="EK165" s="333"/>
      <c r="EL165" s="333"/>
      <c r="EM165" s="333"/>
      <c r="EN165" s="333"/>
      <c r="EO165" s="333"/>
      <c r="EP165" s="333"/>
      <c r="EQ165" s="333"/>
      <c r="ER165" s="333"/>
      <c r="ES165" s="333"/>
      <c r="ET165" s="333"/>
    </row>
    <row r="166" spans="51:150" ht="13.5">
      <c r="AY166" s="333" t="s">
        <v>1000</v>
      </c>
      <c r="AZ166" s="333" t="s">
        <v>999</v>
      </c>
      <c r="BA166" s="333" t="s">
        <v>1001</v>
      </c>
      <c r="BB166" s="333" t="s">
        <v>1003</v>
      </c>
      <c r="BC166" s="333" t="s">
        <v>1004</v>
      </c>
      <c r="BD166" s="333" t="s">
        <v>1005</v>
      </c>
      <c r="BE166" s="333" t="s">
        <v>1006</v>
      </c>
      <c r="BF166" s="333" t="s">
        <v>1007</v>
      </c>
      <c r="BG166" s="333" t="s">
        <v>1008</v>
      </c>
      <c r="BH166" s="333" t="s">
        <v>1009</v>
      </c>
      <c r="BI166" s="333" t="s">
        <v>1010</v>
      </c>
      <c r="BJ166" s="333" t="s">
        <v>1011</v>
      </c>
      <c r="BK166" s="333" t="s">
        <v>1012</v>
      </c>
      <c r="BL166" s="333" t="s">
        <v>1013</v>
      </c>
      <c r="BM166" s="333" t="s">
        <v>1014</v>
      </c>
      <c r="BN166" s="333" t="s">
        <v>1015</v>
      </c>
      <c r="BO166" s="333" t="s">
        <v>1016</v>
      </c>
      <c r="BP166" s="333" t="s">
        <v>1017</v>
      </c>
      <c r="BQ166" s="333" t="s">
        <v>1018</v>
      </c>
      <c r="BR166" s="333" t="s">
        <v>1019</v>
      </c>
      <c r="BS166" s="333" t="s">
        <v>1020</v>
      </c>
      <c r="BT166" s="333" t="s">
        <v>1021</v>
      </c>
      <c r="BU166" s="333" t="s">
        <v>1022</v>
      </c>
      <c r="BV166" s="333" t="s">
        <v>1023</v>
      </c>
      <c r="BW166" s="333" t="s">
        <v>1024</v>
      </c>
      <c r="BX166" s="333" t="s">
        <v>1025</v>
      </c>
      <c r="BY166" s="333" t="s">
        <v>1026</v>
      </c>
      <c r="BZ166" s="333" t="s">
        <v>1027</v>
      </c>
      <c r="CA166" s="333" t="s">
        <v>1028</v>
      </c>
      <c r="CB166" s="333" t="s">
        <v>1029</v>
      </c>
      <c r="CC166" s="333" t="s">
        <v>1030</v>
      </c>
      <c r="CD166" s="333" t="s">
        <v>1031</v>
      </c>
      <c r="CE166" s="333" t="s">
        <v>1032</v>
      </c>
      <c r="CF166" s="333" t="s">
        <v>1033</v>
      </c>
      <c r="CG166" s="333" t="s">
        <v>1034</v>
      </c>
      <c r="CH166" s="333" t="s">
        <v>1035</v>
      </c>
      <c r="CI166" s="333" t="s">
        <v>1036</v>
      </c>
      <c r="CJ166" s="333" t="s">
        <v>1037</v>
      </c>
      <c r="CK166" s="333" t="s">
        <v>1038</v>
      </c>
      <c r="CL166" s="333" t="s">
        <v>1039</v>
      </c>
      <c r="CM166" s="333" t="s">
        <v>1040</v>
      </c>
      <c r="CN166" s="333" t="s">
        <v>1041</v>
      </c>
      <c r="CO166" s="333" t="s">
        <v>1042</v>
      </c>
      <c r="CP166" s="333" t="s">
        <v>1043</v>
      </c>
      <c r="CQ166" s="333" t="s">
        <v>1044</v>
      </c>
      <c r="CR166" s="333" t="s">
        <v>1045</v>
      </c>
      <c r="CS166" s="333" t="s">
        <v>1046</v>
      </c>
      <c r="CT166" s="333" t="s">
        <v>1047</v>
      </c>
      <c r="CU166" s="333" t="s">
        <v>1048</v>
      </c>
      <c r="CV166" s="333" t="s">
        <v>1049</v>
      </c>
      <c r="CW166" s="333" t="s">
        <v>1050</v>
      </c>
      <c r="CX166" s="333" t="s">
        <v>1051</v>
      </c>
      <c r="CY166" s="333" t="s">
        <v>1052</v>
      </c>
      <c r="CZ166" s="333" t="s">
        <v>1053</v>
      </c>
      <c r="DA166" s="333" t="s">
        <v>1054</v>
      </c>
      <c r="DB166" s="333" t="s">
        <v>1055</v>
      </c>
      <c r="DC166" s="333" t="s">
        <v>1056</v>
      </c>
      <c r="DD166" s="333" t="s">
        <v>1057</v>
      </c>
      <c r="DE166" s="333" t="s">
        <v>1058</v>
      </c>
      <c r="DF166" s="333" t="s">
        <v>1059</v>
      </c>
      <c r="DG166" s="333" t="s">
        <v>1060</v>
      </c>
      <c r="DH166" s="333" t="s">
        <v>1061</v>
      </c>
      <c r="DI166" s="333" t="s">
        <v>1062</v>
      </c>
      <c r="DJ166" s="333" t="s">
        <v>1063</v>
      </c>
      <c r="DK166" s="333" t="s">
        <v>1064</v>
      </c>
      <c r="DL166" s="333" t="s">
        <v>1065</v>
      </c>
      <c r="DM166" s="333" t="s">
        <v>1066</v>
      </c>
      <c r="DN166" s="333" t="s">
        <v>1067</v>
      </c>
      <c r="DO166" s="333" t="s">
        <v>1068</v>
      </c>
      <c r="DP166" s="333" t="s">
        <v>1069</v>
      </c>
      <c r="DQ166" s="333" t="s">
        <v>1070</v>
      </c>
      <c r="DR166" s="333" t="s">
        <v>1071</v>
      </c>
      <c r="DS166" s="333" t="s">
        <v>1072</v>
      </c>
      <c r="DT166" s="333" t="s">
        <v>1073</v>
      </c>
      <c r="DU166" s="333" t="s">
        <v>1074</v>
      </c>
      <c r="DV166" s="333" t="s">
        <v>1075</v>
      </c>
      <c r="DW166" s="333" t="s">
        <v>1076</v>
      </c>
      <c r="DX166" s="333" t="s">
        <v>1077</v>
      </c>
      <c r="DY166" s="333" t="s">
        <v>1078</v>
      </c>
      <c r="DZ166" s="333" t="s">
        <v>1079</v>
      </c>
      <c r="EA166" s="333" t="s">
        <v>1080</v>
      </c>
      <c r="EB166" s="333" t="s">
        <v>1081</v>
      </c>
      <c r="EC166" s="333" t="s">
        <v>1082</v>
      </c>
      <c r="ED166" s="333" t="s">
        <v>1083</v>
      </c>
      <c r="EE166" s="333" t="s">
        <v>1084</v>
      </c>
      <c r="EF166" s="333" t="s">
        <v>1085</v>
      </c>
      <c r="EG166" s="333" t="s">
        <v>1086</v>
      </c>
      <c r="EH166" s="333" t="s">
        <v>1087</v>
      </c>
      <c r="EI166" s="333" t="s">
        <v>1088</v>
      </c>
      <c r="EJ166" s="333" t="s">
        <v>1089</v>
      </c>
      <c r="EK166" s="333" t="s">
        <v>1090</v>
      </c>
      <c r="EL166" s="333" t="s">
        <v>1091</v>
      </c>
      <c r="EM166" s="333" t="s">
        <v>1092</v>
      </c>
      <c r="EN166" s="333" t="s">
        <v>1093</v>
      </c>
      <c r="EO166" s="333" t="s">
        <v>1094</v>
      </c>
      <c r="EP166" s="333" t="s">
        <v>1095</v>
      </c>
      <c r="EQ166" s="333" t="s">
        <v>1096</v>
      </c>
      <c r="ER166" s="333" t="s">
        <v>1097</v>
      </c>
      <c r="ES166" s="333" t="s">
        <v>1098</v>
      </c>
      <c r="ET166" s="333" t="s">
        <v>1099</v>
      </c>
    </row>
  </sheetData>
  <sheetProtection/>
  <mergeCells count="8">
    <mergeCell ref="I8:K8"/>
    <mergeCell ref="L8:AA8"/>
    <mergeCell ref="I3:M3"/>
    <mergeCell ref="AB3:AP3"/>
    <mergeCell ref="AB4:AP4"/>
    <mergeCell ref="AB7:AF7"/>
    <mergeCell ref="AG7:AK7"/>
    <mergeCell ref="AL7:AP7"/>
  </mergeCells>
  <conditionalFormatting sqref="AA10:AA129">
    <cfRule type="expression" priority="5" dxfId="14" stopIfTrue="1">
      <formula>$AA10="×情報不足"</formula>
    </cfRule>
  </conditionalFormatting>
  <conditionalFormatting sqref="AB8:AP129">
    <cfRule type="cellIs" priority="3" dxfId="1" operator="equal" stopIfTrue="1">
      <formula>5</formula>
    </cfRule>
    <cfRule type="expression" priority="4" dxfId="6" stopIfTrue="1">
      <formula>AB8=3</formula>
    </cfRule>
  </conditionalFormatting>
  <conditionalFormatting sqref="AQ8:AQ129">
    <cfRule type="cellIs" priority="1" dxfId="1" operator="equal" stopIfTrue="1">
      <formula>5</formula>
    </cfRule>
    <cfRule type="expression" priority="2" dxfId="0" stopIfTrue="1">
      <formula>AQ8=3</formula>
    </cfRule>
  </conditionalFormatting>
  <dataValidations count="10">
    <dataValidation type="list" allowBlank="1" showInputMessage="1" showErrorMessage="1" imeMode="off" sqref="T9:T129">
      <formula1>$AY$142:$BA$142</formula1>
    </dataValidation>
    <dataValidation type="list" allowBlank="1" showInputMessage="1" showErrorMessage="1" imeMode="off" sqref="N9:N129">
      <formula1>$AY$133:$AZ$133</formula1>
    </dataValidation>
    <dataValidation allowBlank="1" showInputMessage="1" showErrorMessage="1" imeMode="hiragana" sqref="J9:K129"/>
    <dataValidation allowBlank="1" showInputMessage="1" showErrorMessage="1" imeMode="halfKatakana" sqref="AL7 AB7 AG7 L8:L129 M9:M129"/>
    <dataValidation allowBlank="1" showInputMessage="1" showErrorMessage="1" imeMode="off" sqref="AF6:AP6 V9:W65536 I8:I129 P9:P65536 X9:Y129 AB6 AD6 P1:P7 V1:W7 O9:O129"/>
    <dataValidation type="list" allowBlank="1" showInputMessage="1" showErrorMessage="1" sqref="U9:U129">
      <formula1>$AY$157:$AY$161</formula1>
    </dataValidation>
    <dataValidation type="list" allowBlank="1" showInputMessage="1" showErrorMessage="1" imeMode="hiragana" sqref="Z9:Z129">
      <formula1>$AY$145:$BC$145</formula1>
    </dataValidation>
    <dataValidation type="list" allowBlank="1" showInputMessage="1" showErrorMessage="1" sqref="AN9:AN129 AD9:AD129 AI9:AI129">
      <formula1>$AY$165:$DF$165</formula1>
    </dataValidation>
    <dataValidation type="list" allowBlank="1" showInputMessage="1" showErrorMessage="1" sqref="AP9:AP129 AF9:AF129 AK9:AK129">
      <formula1>$AY$166:$ET$166</formula1>
    </dataValidation>
    <dataValidation type="list" allowBlank="1" showInputMessage="1" sqref="AG9:AG129 AB9:AB129 AL9:AL129">
      <formula1>$AY$164:$BA$164</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39"/>
  <headerFooter>
    <oddHeader>&amp;L&amp;12&amp;D &amp;T&amp;R&amp;"ＭＳ ゴシック,標準"&amp;12&lt; &amp;P/&amp;N &gt;</oddHeader>
  </headerFooter>
  <ignoredErrors>
    <ignoredError sqref="AY164:BA164 AC10 AE10" numberStoredAsText="1"/>
  </ignoredErrors>
  <drawing r:id="rId1"/>
</worksheet>
</file>

<file path=xl/worksheets/sheet3.xml><?xml version="1.0" encoding="utf-8"?>
<worksheet xmlns="http://schemas.openxmlformats.org/spreadsheetml/2006/main" xmlns:r="http://schemas.openxmlformats.org/officeDocument/2006/relationships">
  <sheetPr>
    <tabColor rgb="FFFF00FF"/>
    <pageSetUpPr fitToPage="1"/>
  </sheetPr>
  <dimension ref="A1:ET166"/>
  <sheetViews>
    <sheetView showGridLines="0" view="pageBreakPreview" zoomScaleNormal="70" zoomScaleSheetLayoutView="100" workbookViewId="0" topLeftCell="A1">
      <pane xSplit="11" ySplit="9" topLeftCell="L10" activePane="bottomRight" state="frozen"/>
      <selection pane="topLeft" activeCell="I3" sqref="I3"/>
      <selection pane="topRight" activeCell="L3" sqref="L3"/>
      <selection pane="bottomLeft" activeCell="I10" sqref="I10"/>
      <selection pane="bottomRight" activeCell="J10" sqref="J10"/>
    </sheetView>
  </sheetViews>
  <sheetFormatPr defaultColWidth="9.00390625" defaultRowHeight="15"/>
  <cols>
    <col min="1" max="2" width="6.7109375" style="53" hidden="1" customWidth="1"/>
    <col min="3" max="3" width="15.7109375" style="53" hidden="1" customWidth="1"/>
    <col min="4" max="4" width="20.7109375" style="53" hidden="1" customWidth="1"/>
    <col min="5" max="5" width="22.00390625" style="53" hidden="1" customWidth="1"/>
    <col min="6" max="6" width="10.7109375" style="53" hidden="1" customWidth="1"/>
    <col min="7" max="7" width="19.8515625" style="53" hidden="1" customWidth="1"/>
    <col min="8" max="8" width="5.7109375" style="53" hidden="1" customWidth="1"/>
    <col min="9" max="9" width="5.7109375" style="53" customWidth="1"/>
    <col min="10" max="11" width="10.7109375" style="53" customWidth="1"/>
    <col min="12" max="13" width="12.7109375" style="53" customWidth="1"/>
    <col min="14" max="14" width="5.7109375" style="53" customWidth="1"/>
    <col min="15" max="15" width="10.7109375" style="198" hidden="1" customWidth="1"/>
    <col min="16" max="16" width="14.140625" style="198" bestFit="1" customWidth="1"/>
    <col min="17" max="17" width="10.7109375" style="53" hidden="1" customWidth="1"/>
    <col min="18" max="18" width="9.28125" style="53" hidden="1" customWidth="1"/>
    <col min="19" max="19" width="10.7109375" style="53" hidden="1" customWidth="1"/>
    <col min="20" max="20" width="13.421875" style="53" customWidth="1"/>
    <col min="21" max="21" width="24.140625" style="53" customWidth="1"/>
    <col min="22" max="22" width="8.7109375" style="53" hidden="1" customWidth="1"/>
    <col min="23" max="23" width="0.13671875" style="53" hidden="1" customWidth="1"/>
    <col min="24" max="24" width="12.7109375" style="53" customWidth="1"/>
    <col min="25" max="25" width="5.28125" style="53" customWidth="1"/>
    <col min="26" max="26" width="12.7109375" style="53" hidden="1" customWidth="1"/>
    <col min="27" max="27" width="12.7109375" style="53" customWidth="1"/>
    <col min="28" max="28" width="4.28125" style="153" customWidth="1"/>
    <col min="29" max="29" width="3.28125" style="153" customWidth="1"/>
    <col min="30" max="30" width="4.140625" style="153" customWidth="1"/>
    <col min="31" max="31" width="3.28125" style="153" bestFit="1" customWidth="1"/>
    <col min="32" max="32" width="4.140625" style="153" customWidth="1"/>
    <col min="33" max="33" width="4.28125" style="153" customWidth="1"/>
    <col min="34" max="34" width="3.28125" style="153" customWidth="1"/>
    <col min="35" max="35" width="4.140625" style="153" customWidth="1"/>
    <col min="36" max="36" width="3.28125" style="153" bestFit="1" customWidth="1"/>
    <col min="37" max="37" width="4.140625" style="153" customWidth="1"/>
    <col min="38" max="38" width="4.28125" style="153" customWidth="1"/>
    <col min="39" max="39" width="3.28125" style="153" customWidth="1"/>
    <col min="40" max="40" width="4.140625" style="153" customWidth="1"/>
    <col min="41" max="41" width="3.28125" style="153" bestFit="1" customWidth="1"/>
    <col min="42" max="42" width="4.140625" style="153" customWidth="1"/>
    <col min="43" max="43" width="17.28125" style="153" hidden="1" customWidth="1"/>
    <col min="44" max="46" width="8.7109375" style="53" hidden="1" customWidth="1"/>
    <col min="47" max="49" width="5.7109375" style="53" hidden="1" customWidth="1"/>
    <col min="50" max="50" width="8.7109375" style="53" hidden="1" customWidth="1"/>
    <col min="51" max="51" width="105.7109375" style="53" hidden="1" customWidth="1"/>
    <col min="52" max="52" width="63.28125" style="53" hidden="1" customWidth="1"/>
    <col min="53" max="53" width="8.00390625" style="53" hidden="1" customWidth="1"/>
    <col min="54" max="55" width="7.00390625" style="53" hidden="1" customWidth="1"/>
    <col min="56" max="56" width="0.13671875" style="53" hidden="1" customWidth="1"/>
    <col min="57" max="59" width="5.7109375" style="53" hidden="1" customWidth="1"/>
    <col min="60" max="84" width="5.7109375" style="53" customWidth="1"/>
    <col min="85" max="141" width="9.00390625" style="53" customWidth="1"/>
    <col min="142" max="16384" width="9.00390625" style="53" customWidth="1"/>
  </cols>
  <sheetData>
    <row r="1" spans="1:56" s="58" customFormat="1" ht="24" customHeight="1" hidden="1">
      <c r="A1" s="62" t="s">
        <v>44</v>
      </c>
      <c r="B1" s="62" t="s">
        <v>44</v>
      </c>
      <c r="C1" s="62" t="s">
        <v>44</v>
      </c>
      <c r="D1" s="62" t="s">
        <v>44</v>
      </c>
      <c r="E1" s="62" t="s">
        <v>44</v>
      </c>
      <c r="F1" s="62" t="s">
        <v>44</v>
      </c>
      <c r="G1" s="62"/>
      <c r="H1" s="62"/>
      <c r="I1" s="61" t="s">
        <v>45</v>
      </c>
      <c r="J1" s="61" t="s">
        <v>45</v>
      </c>
      <c r="K1" s="61" t="s">
        <v>45</v>
      </c>
      <c r="L1" s="61" t="s">
        <v>45</v>
      </c>
      <c r="M1" s="61" t="s">
        <v>45</v>
      </c>
      <c r="N1" s="61" t="s">
        <v>45</v>
      </c>
      <c r="O1" s="185"/>
      <c r="P1" s="185"/>
      <c r="Q1" s="62"/>
      <c r="R1" s="62"/>
      <c r="S1" s="62"/>
      <c r="T1" s="61" t="s">
        <v>50</v>
      </c>
      <c r="U1" s="62"/>
      <c r="X1" s="61" t="s">
        <v>45</v>
      </c>
      <c r="Y1" s="61" t="s">
        <v>45</v>
      </c>
      <c r="AB1" s="58" t="s">
        <v>46</v>
      </c>
      <c r="AN1" s="58" t="s">
        <v>46</v>
      </c>
      <c r="AO1" s="58" t="s">
        <v>46</v>
      </c>
      <c r="AQ1" s="58" t="s">
        <v>46</v>
      </c>
      <c r="AR1" s="58" t="s">
        <v>47</v>
      </c>
      <c r="AS1" s="58" t="s">
        <v>47</v>
      </c>
      <c r="AT1" s="58" t="s">
        <v>47</v>
      </c>
      <c r="AU1" s="61" t="s">
        <v>45</v>
      </c>
      <c r="AV1" s="61" t="s">
        <v>45</v>
      </c>
      <c r="AW1" s="61" t="s">
        <v>45</v>
      </c>
      <c r="AX1" s="62" t="s">
        <v>44</v>
      </c>
      <c r="AY1" s="62" t="s">
        <v>44</v>
      </c>
      <c r="AZ1" s="62" t="s">
        <v>44</v>
      </c>
      <c r="BA1" s="62" t="s">
        <v>44</v>
      </c>
      <c r="BB1" s="62" t="s">
        <v>44</v>
      </c>
      <c r="BC1" s="62" t="s">
        <v>44</v>
      </c>
      <c r="BD1" s="62" t="s">
        <v>44</v>
      </c>
    </row>
    <row r="2" spans="1:56" s="83" customFormat="1" ht="24" customHeight="1" hidden="1">
      <c r="A2" s="81" t="s">
        <v>389</v>
      </c>
      <c r="B2" s="81" t="s">
        <v>390</v>
      </c>
      <c r="C2" s="81" t="s">
        <v>391</v>
      </c>
      <c r="D2" s="81" t="s">
        <v>392</v>
      </c>
      <c r="E2" s="81" t="s">
        <v>393</v>
      </c>
      <c r="F2" s="81" t="s">
        <v>394</v>
      </c>
      <c r="G2" s="81"/>
      <c r="H2" s="81"/>
      <c r="I2" s="82" t="s">
        <v>395</v>
      </c>
      <c r="J2" s="82" t="s">
        <v>396</v>
      </c>
      <c r="K2" s="82" t="s">
        <v>397</v>
      </c>
      <c r="L2" s="82" t="s">
        <v>398</v>
      </c>
      <c r="M2" s="82" t="s">
        <v>399</v>
      </c>
      <c r="N2" s="82" t="s">
        <v>400</v>
      </c>
      <c r="O2" s="186"/>
      <c r="P2" s="186"/>
      <c r="Q2" s="81"/>
      <c r="R2" s="81"/>
      <c r="S2" s="81"/>
      <c r="T2" s="82" t="s">
        <v>401</v>
      </c>
      <c r="U2" s="81"/>
      <c r="X2" s="82" t="s">
        <v>402</v>
      </c>
      <c r="Y2" s="82" t="s">
        <v>403</v>
      </c>
      <c r="AB2" s="83" t="s">
        <v>404</v>
      </c>
      <c r="AN2" s="83" t="s">
        <v>405</v>
      </c>
      <c r="AO2" s="83" t="s">
        <v>406</v>
      </c>
      <c r="AQ2" s="83" t="s">
        <v>407</v>
      </c>
      <c r="AR2" s="83" t="s">
        <v>408</v>
      </c>
      <c r="AS2" s="83" t="s">
        <v>409</v>
      </c>
      <c r="AT2" s="83" t="s">
        <v>410</v>
      </c>
      <c r="AU2" s="82" t="s">
        <v>411</v>
      </c>
      <c r="AV2" s="82" t="s">
        <v>412</v>
      </c>
      <c r="AW2" s="82" t="s">
        <v>413</v>
      </c>
      <c r="AX2" s="81" t="s">
        <v>414</v>
      </c>
      <c r="AY2" s="81" t="s">
        <v>415</v>
      </c>
      <c r="AZ2" s="81" t="s">
        <v>416</v>
      </c>
      <c r="BA2" s="81" t="s">
        <v>417</v>
      </c>
      <c r="BB2" s="81" t="s">
        <v>418</v>
      </c>
      <c r="BC2" s="81" t="s">
        <v>456</v>
      </c>
      <c r="BD2" s="81" t="s">
        <v>343</v>
      </c>
    </row>
    <row r="3" spans="1:46" s="45" customFormat="1" ht="24" customHeight="1">
      <c r="A3" s="42"/>
      <c r="B3" s="43"/>
      <c r="C3" s="43"/>
      <c r="D3" s="43"/>
      <c r="E3" s="43"/>
      <c r="F3" s="44"/>
      <c r="G3" s="43"/>
      <c r="H3" s="42"/>
      <c r="I3" s="535" t="s">
        <v>468</v>
      </c>
      <c r="J3" s="535"/>
      <c r="K3" s="535"/>
      <c r="L3" s="535"/>
      <c r="M3" s="535"/>
      <c r="N3" s="44"/>
      <c r="O3" s="191"/>
      <c r="P3" s="188"/>
      <c r="Q3" s="42"/>
      <c r="R3" s="42"/>
      <c r="S3" s="42"/>
      <c r="T3" s="44"/>
      <c r="U3" s="42"/>
      <c r="V3" s="42"/>
      <c r="W3" s="43"/>
      <c r="Y3" s="122"/>
      <c r="Z3" s="122"/>
      <c r="AA3" s="122"/>
      <c r="AB3" s="536">
        <f>'様式 A-1'!D7</f>
        <v>0</v>
      </c>
      <c r="AC3" s="536"/>
      <c r="AD3" s="536"/>
      <c r="AE3" s="536"/>
      <c r="AF3" s="536"/>
      <c r="AG3" s="536"/>
      <c r="AH3" s="536"/>
      <c r="AI3" s="536"/>
      <c r="AJ3" s="536"/>
      <c r="AK3" s="536"/>
      <c r="AL3" s="536"/>
      <c r="AM3" s="536"/>
      <c r="AN3" s="536"/>
      <c r="AO3" s="536"/>
      <c r="AP3" s="536"/>
      <c r="AQ3" s="46" t="s">
        <v>40</v>
      </c>
      <c r="AR3" s="47"/>
      <c r="AS3" s="47"/>
      <c r="AT3" s="47"/>
    </row>
    <row r="4" spans="1:50" s="45" customFormat="1" ht="24" customHeight="1">
      <c r="A4" s="48"/>
      <c r="B4" s="43"/>
      <c r="C4" s="43"/>
      <c r="D4" s="43"/>
      <c r="E4" s="49"/>
      <c r="F4" s="48"/>
      <c r="G4" s="49"/>
      <c r="H4" s="48"/>
      <c r="I4" s="50" t="str">
        <f>'様式 A-1'!AV33</f>
        <v>第20回 神奈川県ライフセービングプール競技選手権大会</v>
      </c>
      <c r="K4" s="48"/>
      <c r="L4" s="48"/>
      <c r="M4" s="48"/>
      <c r="N4" s="48"/>
      <c r="O4" s="191"/>
      <c r="P4" s="190"/>
      <c r="Q4" s="48"/>
      <c r="R4" s="48"/>
      <c r="S4" s="48"/>
      <c r="T4" s="49"/>
      <c r="U4" s="48"/>
      <c r="V4" s="48"/>
      <c r="W4" s="43"/>
      <c r="AB4" s="536">
        <f>'様式 A-1'!D8</f>
        <v>0</v>
      </c>
      <c r="AC4" s="536"/>
      <c r="AD4" s="536"/>
      <c r="AE4" s="536"/>
      <c r="AF4" s="536"/>
      <c r="AG4" s="536"/>
      <c r="AH4" s="536"/>
      <c r="AI4" s="536"/>
      <c r="AJ4" s="536"/>
      <c r="AK4" s="536"/>
      <c r="AL4" s="536"/>
      <c r="AM4" s="536"/>
      <c r="AN4" s="536"/>
      <c r="AO4" s="536"/>
      <c r="AP4" s="536"/>
      <c r="AQ4" s="46" t="s">
        <v>41</v>
      </c>
      <c r="AR4" s="49"/>
      <c r="AS4" s="49"/>
      <c r="AT4" s="49"/>
      <c r="AX4" s="45" t="s">
        <v>346</v>
      </c>
    </row>
    <row r="5" spans="1:50" s="51" customFormat="1" ht="24" customHeight="1">
      <c r="A5" s="45"/>
      <c r="B5" s="45"/>
      <c r="C5" s="45"/>
      <c r="D5" s="45"/>
      <c r="E5" s="45"/>
      <c r="F5" s="45"/>
      <c r="G5" s="45"/>
      <c r="H5" s="45"/>
      <c r="I5" s="45"/>
      <c r="J5" s="45"/>
      <c r="K5" s="45"/>
      <c r="L5" s="45"/>
      <c r="M5" s="45"/>
      <c r="N5" s="45"/>
      <c r="O5" s="199"/>
      <c r="P5" s="191"/>
      <c r="Q5" s="45"/>
      <c r="R5" s="45"/>
      <c r="S5" s="45"/>
      <c r="T5" s="45"/>
      <c r="U5" s="45"/>
      <c r="V5" s="45"/>
      <c r="W5" s="43"/>
      <c r="X5" s="45"/>
      <c r="Y5" s="45"/>
      <c r="Z5" s="45"/>
      <c r="AA5" s="45"/>
      <c r="AB5" s="126"/>
      <c r="AC5" s="126"/>
      <c r="AD5" s="126"/>
      <c r="AE5" s="126"/>
      <c r="AF5" s="126"/>
      <c r="AG5" s="126"/>
      <c r="AH5" s="126"/>
      <c r="AI5" s="126"/>
      <c r="AJ5" s="126"/>
      <c r="AK5" s="126"/>
      <c r="AL5" s="126"/>
      <c r="AM5" s="126"/>
      <c r="AN5" s="126"/>
      <c r="AO5" s="126"/>
      <c r="AP5" s="126"/>
      <c r="AQ5" s="126"/>
      <c r="AR5" s="45"/>
      <c r="AS5" s="45"/>
      <c r="AT5" s="45"/>
      <c r="AX5" s="125" t="s">
        <v>460</v>
      </c>
    </row>
    <row r="6" spans="1:50" s="45" customFormat="1" ht="24" customHeight="1">
      <c r="A6" s="131"/>
      <c r="B6" s="131"/>
      <c r="C6" s="131"/>
      <c r="D6" s="131"/>
      <c r="E6" s="132"/>
      <c r="F6" s="131"/>
      <c r="G6" s="132"/>
      <c r="H6" s="131"/>
      <c r="I6" s="131"/>
      <c r="J6" s="131"/>
      <c r="K6" s="131"/>
      <c r="L6" s="131"/>
      <c r="M6" s="131"/>
      <c r="N6" s="131"/>
      <c r="O6" s="200"/>
      <c r="P6" s="201"/>
      <c r="Q6" s="131"/>
      <c r="R6" s="131"/>
      <c r="S6" s="131"/>
      <c r="T6" s="132"/>
      <c r="U6" s="128"/>
      <c r="V6" s="131"/>
      <c r="W6" s="132"/>
      <c r="X6" s="131"/>
      <c r="Y6" s="311" t="s">
        <v>976</v>
      </c>
      <c r="AA6" s="311"/>
      <c r="AB6" s="302"/>
      <c r="AC6" s="302"/>
      <c r="AD6" s="302"/>
      <c r="AE6" s="302"/>
      <c r="AF6" s="302"/>
      <c r="AG6" s="302"/>
      <c r="AH6" s="302"/>
      <c r="AI6" s="302"/>
      <c r="AJ6" s="302"/>
      <c r="AK6" s="302"/>
      <c r="AL6" s="302"/>
      <c r="AM6" s="302"/>
      <c r="AN6" s="302"/>
      <c r="AO6" s="302"/>
      <c r="AP6" s="302"/>
      <c r="AQ6" s="301"/>
      <c r="AR6" s="132"/>
      <c r="AS6" s="132"/>
      <c r="AT6" s="132"/>
      <c r="AX6" s="126" t="s">
        <v>460</v>
      </c>
    </row>
    <row r="7" spans="1:46" ht="63" customHeight="1">
      <c r="A7" s="79" t="s">
        <v>373</v>
      </c>
      <c r="B7" s="79" t="s">
        <v>32</v>
      </c>
      <c r="C7" s="80" t="s">
        <v>33</v>
      </c>
      <c r="D7" s="80" t="s">
        <v>26</v>
      </c>
      <c r="E7" s="80" t="s">
        <v>27</v>
      </c>
      <c r="F7" s="80" t="s">
        <v>812</v>
      </c>
      <c r="G7" s="165" t="s">
        <v>954</v>
      </c>
      <c r="H7" s="79"/>
      <c r="I7" s="357" t="s">
        <v>261</v>
      </c>
      <c r="J7" s="347" t="s">
        <v>48</v>
      </c>
      <c r="K7" s="348" t="s">
        <v>49</v>
      </c>
      <c r="L7" s="349" t="s">
        <v>374</v>
      </c>
      <c r="M7" s="350" t="s">
        <v>375</v>
      </c>
      <c r="N7" s="342" t="s">
        <v>324</v>
      </c>
      <c r="O7" s="351"/>
      <c r="P7" s="352" t="s">
        <v>853</v>
      </c>
      <c r="Q7" s="342"/>
      <c r="R7" s="342"/>
      <c r="S7" s="342"/>
      <c r="T7" s="353" t="s">
        <v>85</v>
      </c>
      <c r="U7" s="354" t="s">
        <v>983</v>
      </c>
      <c r="V7" s="353"/>
      <c r="W7" s="355"/>
      <c r="X7" s="355" t="s">
        <v>35</v>
      </c>
      <c r="Y7" s="345" t="s">
        <v>1</v>
      </c>
      <c r="Z7" s="355" t="s">
        <v>956</v>
      </c>
      <c r="AA7" s="356" t="s">
        <v>975</v>
      </c>
      <c r="AB7" s="537" t="s">
        <v>1100</v>
      </c>
      <c r="AC7" s="538"/>
      <c r="AD7" s="538"/>
      <c r="AE7" s="538"/>
      <c r="AF7" s="539"/>
      <c r="AG7" s="537" t="s">
        <v>1101</v>
      </c>
      <c r="AH7" s="538"/>
      <c r="AI7" s="538"/>
      <c r="AJ7" s="538"/>
      <c r="AK7" s="539"/>
      <c r="AL7" s="537" t="s">
        <v>1102</v>
      </c>
      <c r="AM7" s="538"/>
      <c r="AN7" s="538"/>
      <c r="AO7" s="538"/>
      <c r="AP7" s="539"/>
      <c r="AQ7" s="172"/>
      <c r="AR7" s="52" t="s">
        <v>29</v>
      </c>
      <c r="AS7" s="52" t="s">
        <v>2</v>
      </c>
      <c r="AT7" s="52" t="s">
        <v>903</v>
      </c>
    </row>
    <row r="8" spans="1:46" s="60" customFormat="1" ht="42.75" customHeight="1">
      <c r="A8" s="139">
        <v>0</v>
      </c>
      <c r="B8" s="140" t="s">
        <v>341</v>
      </c>
      <c r="C8" s="141">
        <f>IF(J8="","",TRIM(J8&amp;"　"&amp;K8))</f>
      </c>
      <c r="D8" s="141">
        <f>IF(J8="","",ASC(TRIM(L8&amp;" "&amp;M8)))</f>
      </c>
      <c r="E8" s="142" t="s">
        <v>65</v>
      </c>
      <c r="F8" s="143"/>
      <c r="G8" s="142"/>
      <c r="H8" s="139"/>
      <c r="I8" s="540"/>
      <c r="J8" s="541"/>
      <c r="K8" s="542"/>
      <c r="L8" s="543" t="s">
        <v>1113</v>
      </c>
      <c r="M8" s="544"/>
      <c r="N8" s="544"/>
      <c r="O8" s="544"/>
      <c r="P8" s="544"/>
      <c r="Q8" s="544"/>
      <c r="R8" s="544"/>
      <c r="S8" s="544"/>
      <c r="T8" s="544"/>
      <c r="U8" s="544"/>
      <c r="V8" s="544"/>
      <c r="W8" s="544"/>
      <c r="X8" s="544"/>
      <c r="Y8" s="544"/>
      <c r="Z8" s="544"/>
      <c r="AA8" s="545"/>
      <c r="AB8" s="378" t="s">
        <v>999</v>
      </c>
      <c r="AC8" s="379" t="s">
        <v>997</v>
      </c>
      <c r="AD8" s="380" t="s">
        <v>1115</v>
      </c>
      <c r="AE8" s="379" t="s">
        <v>998</v>
      </c>
      <c r="AF8" s="381" t="s">
        <v>1000</v>
      </c>
      <c r="AG8" s="378" t="s">
        <v>999</v>
      </c>
      <c r="AH8" s="379" t="s">
        <v>997</v>
      </c>
      <c r="AI8" s="380" t="s">
        <v>1116</v>
      </c>
      <c r="AJ8" s="379" t="s">
        <v>998</v>
      </c>
      <c r="AK8" s="381" t="s">
        <v>1000</v>
      </c>
      <c r="AL8" s="378" t="s">
        <v>999</v>
      </c>
      <c r="AM8" s="379" t="s">
        <v>997</v>
      </c>
      <c r="AN8" s="380" t="s">
        <v>1116</v>
      </c>
      <c r="AO8" s="379" t="s">
        <v>998</v>
      </c>
      <c r="AP8" s="381" t="s">
        <v>1000</v>
      </c>
      <c r="AQ8" s="255"/>
      <c r="AR8" s="139">
        <f aca="true" t="shared" si="0" ref="AR8:AR39">COUNT(AB8:AP8)</f>
        <v>0</v>
      </c>
      <c r="AS8" s="139">
        <f>IF(AR8&lt;=$AY$154,AR8,$AY$154)</f>
        <v>0</v>
      </c>
      <c r="AT8" s="139">
        <f>IF(AR8&lt;=$AY$154,0,AR8-$AY$154)</f>
        <v>0</v>
      </c>
    </row>
    <row r="9" spans="1:46" s="60" customFormat="1" ht="42.75" customHeight="1">
      <c r="A9" s="139">
        <v>0</v>
      </c>
      <c r="B9" s="140" t="s">
        <v>341</v>
      </c>
      <c r="C9" s="141" t="str">
        <f>IF(J9="","",TRIM(J9&amp;"　"&amp;K9))</f>
        <v>品川　香奈</v>
      </c>
      <c r="D9" s="141" t="str">
        <f aca="true" t="shared" si="1" ref="D9:D112">IF(J9="","",ASC(TRIM(L9&amp;" "&amp;M9)))</f>
        <v>ｼﾅｶﾞﾜ ｶﾅ</v>
      </c>
      <c r="E9" s="142" t="s">
        <v>65</v>
      </c>
      <c r="F9" s="143"/>
      <c r="G9" s="142"/>
      <c r="H9" s="139"/>
      <c r="I9" s="140" t="s">
        <v>179</v>
      </c>
      <c r="J9" s="250" t="s">
        <v>292</v>
      </c>
      <c r="K9" s="251" t="s">
        <v>296</v>
      </c>
      <c r="L9" s="250" t="s">
        <v>294</v>
      </c>
      <c r="M9" s="251" t="s">
        <v>297</v>
      </c>
      <c r="N9" s="139" t="s">
        <v>42</v>
      </c>
      <c r="O9" s="140"/>
      <c r="P9" s="252" t="s">
        <v>854</v>
      </c>
      <c r="Q9" s="139"/>
      <c r="R9" s="139"/>
      <c r="S9" s="139"/>
      <c r="T9" s="253" t="s">
        <v>855</v>
      </c>
      <c r="U9" s="139" t="s">
        <v>972</v>
      </c>
      <c r="V9" s="139"/>
      <c r="W9" s="139"/>
      <c r="X9" s="254">
        <v>39144</v>
      </c>
      <c r="Y9" s="139">
        <f>IF(X9="","",DATEDIF(X9,'様式 A-1'!$G$2,"Y"))</f>
        <v>16</v>
      </c>
      <c r="Z9" s="139" t="s">
        <v>298</v>
      </c>
      <c r="AA9" s="139" t="s">
        <v>977</v>
      </c>
      <c r="AB9" s="358"/>
      <c r="AC9" s="328" t="s">
        <v>997</v>
      </c>
      <c r="AD9" s="359"/>
      <c r="AE9" s="328" t="s">
        <v>998</v>
      </c>
      <c r="AF9" s="360"/>
      <c r="AG9" s="358"/>
      <c r="AH9" s="328" t="s">
        <v>997</v>
      </c>
      <c r="AI9" s="359"/>
      <c r="AJ9" s="328" t="s">
        <v>998</v>
      </c>
      <c r="AK9" s="360"/>
      <c r="AL9" s="358"/>
      <c r="AM9" s="328" t="s">
        <v>997</v>
      </c>
      <c r="AN9" s="359"/>
      <c r="AO9" s="328" t="s">
        <v>998</v>
      </c>
      <c r="AP9" s="360"/>
      <c r="AQ9" s="255"/>
      <c r="AR9" s="139">
        <f t="shared" si="0"/>
        <v>0</v>
      </c>
      <c r="AS9" s="139">
        <f aca="true" t="shared" si="2" ref="AS9:AS112">IF(AR9&lt;=$AY$154,AR9,$AY$154)</f>
        <v>0</v>
      </c>
      <c r="AT9" s="139">
        <f aca="true" t="shared" si="3" ref="AT9:AT112">IF(AR9&lt;=$AY$154,0,AR9-$AY$154)</f>
        <v>0</v>
      </c>
    </row>
    <row r="10" spans="1:46" ht="42.75" customHeight="1">
      <c r="A10" s="24">
        <f>IF('様式 A-1'!$AL$1="","",'様式 A-1'!$AL$1)</f>
      </c>
      <c r="B10" s="54"/>
      <c r="C10" s="55">
        <f aca="true" t="shared" si="4" ref="C10:C113">IF(J10="","",TRIM(J10&amp;"　"&amp;K10))</f>
      </c>
      <c r="D10" s="55">
        <f t="shared" si="1"/>
      </c>
      <c r="E10" s="28">
        <f>'様式 A-1'!$D$7</f>
        <v>0</v>
      </c>
      <c r="F10" s="28" t="e">
        <f>'様式 WA-1（集計作業用）'!$D$6</f>
        <v>#N/A</v>
      </c>
      <c r="G10" s="28">
        <f>'様式 A-1'!$AG$7</f>
        <v>0</v>
      </c>
      <c r="H10" s="24"/>
      <c r="I10" s="54" t="s">
        <v>180</v>
      </c>
      <c r="J10" s="40"/>
      <c r="K10" s="41"/>
      <c r="L10" s="40"/>
      <c r="M10" s="41"/>
      <c r="N10" s="24" t="s">
        <v>42</v>
      </c>
      <c r="O10" s="266"/>
      <c r="P10" s="202"/>
      <c r="Q10" s="184"/>
      <c r="R10" s="184"/>
      <c r="S10" s="184"/>
      <c r="T10" s="29"/>
      <c r="U10" s="29"/>
      <c r="V10" s="184"/>
      <c r="W10" s="184"/>
      <c r="X10" s="183"/>
      <c r="Y10" s="184">
        <f>IF(X10="","",DATEDIF(X10,'様式 A-1'!$G$2,"Y"))</f>
      </c>
      <c r="Z10" s="184"/>
      <c r="AA10" s="29"/>
      <c r="AB10" s="329"/>
      <c r="AC10" s="334" t="s">
        <v>997</v>
      </c>
      <c r="AD10" s="330"/>
      <c r="AE10" s="334" t="s">
        <v>998</v>
      </c>
      <c r="AF10" s="331"/>
      <c r="AG10" s="329"/>
      <c r="AH10" s="334" t="s">
        <v>997</v>
      </c>
      <c r="AI10" s="330"/>
      <c r="AJ10" s="334" t="s">
        <v>998</v>
      </c>
      <c r="AK10" s="331"/>
      <c r="AL10" s="329"/>
      <c r="AM10" s="334" t="s">
        <v>997</v>
      </c>
      <c r="AN10" s="330"/>
      <c r="AO10" s="334" t="s">
        <v>998</v>
      </c>
      <c r="AP10" s="331"/>
      <c r="AQ10" s="256"/>
      <c r="AR10" s="69">
        <f t="shared" si="0"/>
        <v>0</v>
      </c>
      <c r="AS10" s="56">
        <f>IF(AR10&lt;=$AY$154,AR10,$AY$154)</f>
        <v>0</v>
      </c>
      <c r="AT10" s="56">
        <f t="shared" si="3"/>
        <v>0</v>
      </c>
    </row>
    <row r="11" spans="1:46" ht="42.75" customHeight="1">
      <c r="A11" s="24">
        <f>IF('様式 A-1'!$AL$1="","",'様式 A-1'!$AL$1)</f>
      </c>
      <c r="B11" s="54"/>
      <c r="C11" s="55">
        <f t="shared" si="4"/>
      </c>
      <c r="D11" s="55">
        <f t="shared" si="1"/>
      </c>
      <c r="E11" s="28">
        <f>'様式 A-1'!$D$7</f>
        <v>0</v>
      </c>
      <c r="F11" s="28" t="e">
        <f>'様式 WA-1（集計作業用）'!$D$6</f>
        <v>#N/A</v>
      </c>
      <c r="G11" s="28">
        <f>'様式 A-1'!$AG$7</f>
        <v>0</v>
      </c>
      <c r="H11" s="24"/>
      <c r="I11" s="54" t="s">
        <v>181</v>
      </c>
      <c r="J11" s="40"/>
      <c r="K11" s="41"/>
      <c r="L11" s="40"/>
      <c r="M11" s="41"/>
      <c r="N11" s="24" t="s">
        <v>42</v>
      </c>
      <c r="O11" s="266"/>
      <c r="P11" s="202"/>
      <c r="Q11" s="184"/>
      <c r="R11" s="184"/>
      <c r="S11" s="184"/>
      <c r="T11" s="29"/>
      <c r="U11" s="29"/>
      <c r="V11" s="184"/>
      <c r="W11" s="184"/>
      <c r="X11" s="183"/>
      <c r="Y11" s="184">
        <f>IF(X11="","",DATEDIF(X11,'様式 A-1'!$G$2,"Y"))</f>
      </c>
      <c r="Z11" s="184"/>
      <c r="AA11" s="29"/>
      <c r="AB11" s="329"/>
      <c r="AC11" s="334" t="s">
        <v>997</v>
      </c>
      <c r="AD11" s="330"/>
      <c r="AE11" s="334" t="s">
        <v>998</v>
      </c>
      <c r="AF11" s="331"/>
      <c r="AG11" s="329"/>
      <c r="AH11" s="334" t="s">
        <v>997</v>
      </c>
      <c r="AI11" s="330"/>
      <c r="AJ11" s="334" t="s">
        <v>998</v>
      </c>
      <c r="AK11" s="331"/>
      <c r="AL11" s="329"/>
      <c r="AM11" s="334" t="s">
        <v>997</v>
      </c>
      <c r="AN11" s="330"/>
      <c r="AO11" s="334" t="s">
        <v>998</v>
      </c>
      <c r="AP11" s="331"/>
      <c r="AQ11" s="256"/>
      <c r="AR11" s="69">
        <f t="shared" si="0"/>
        <v>0</v>
      </c>
      <c r="AS11" s="56">
        <f t="shared" si="2"/>
        <v>0</v>
      </c>
      <c r="AT11" s="56">
        <f t="shared" si="3"/>
        <v>0</v>
      </c>
    </row>
    <row r="12" spans="1:46" ht="42.75" customHeight="1">
      <c r="A12" s="24">
        <f>IF('様式 A-1'!$AL$1="","",'様式 A-1'!$AL$1)</f>
      </c>
      <c r="B12" s="54"/>
      <c r="C12" s="55">
        <f t="shared" si="4"/>
      </c>
      <c r="D12" s="55">
        <f t="shared" si="1"/>
      </c>
      <c r="E12" s="28">
        <f>'様式 A-1'!$D$7</f>
        <v>0</v>
      </c>
      <c r="F12" s="28" t="e">
        <f>'様式 WA-1（集計作業用）'!$D$6</f>
        <v>#N/A</v>
      </c>
      <c r="G12" s="28">
        <f>'様式 A-1'!$AG$7</f>
        <v>0</v>
      </c>
      <c r="H12" s="24"/>
      <c r="I12" s="54" t="s">
        <v>182</v>
      </c>
      <c r="J12" s="40"/>
      <c r="K12" s="41"/>
      <c r="L12" s="40"/>
      <c r="M12" s="41"/>
      <c r="N12" s="24" t="s">
        <v>42</v>
      </c>
      <c r="O12" s="266"/>
      <c r="P12" s="202"/>
      <c r="Q12" s="184"/>
      <c r="R12" s="184"/>
      <c r="S12" s="184"/>
      <c r="T12" s="29"/>
      <c r="U12" s="29"/>
      <c r="V12" s="184"/>
      <c r="W12" s="184"/>
      <c r="X12" s="183"/>
      <c r="Y12" s="184">
        <f>IF(X12="","",DATEDIF(X12,'様式 A-1'!$G$2,"Y"))</f>
      </c>
      <c r="Z12" s="184"/>
      <c r="AA12" s="29"/>
      <c r="AB12" s="329"/>
      <c r="AC12" s="334" t="s">
        <v>997</v>
      </c>
      <c r="AD12" s="330"/>
      <c r="AE12" s="334" t="s">
        <v>998</v>
      </c>
      <c r="AF12" s="331"/>
      <c r="AG12" s="329"/>
      <c r="AH12" s="334" t="s">
        <v>997</v>
      </c>
      <c r="AI12" s="330"/>
      <c r="AJ12" s="334" t="s">
        <v>998</v>
      </c>
      <c r="AK12" s="331"/>
      <c r="AL12" s="329"/>
      <c r="AM12" s="334" t="s">
        <v>997</v>
      </c>
      <c r="AN12" s="330"/>
      <c r="AO12" s="334" t="s">
        <v>998</v>
      </c>
      <c r="AP12" s="331"/>
      <c r="AQ12" s="256"/>
      <c r="AR12" s="69">
        <f t="shared" si="0"/>
        <v>0</v>
      </c>
      <c r="AS12" s="56">
        <f t="shared" si="2"/>
        <v>0</v>
      </c>
      <c r="AT12" s="56">
        <f t="shared" si="3"/>
        <v>0</v>
      </c>
    </row>
    <row r="13" spans="1:46" ht="42.75" customHeight="1">
      <c r="A13" s="24">
        <f>IF('様式 A-1'!$AL$1="","",'様式 A-1'!$AL$1)</f>
      </c>
      <c r="B13" s="54"/>
      <c r="C13" s="55">
        <f t="shared" si="4"/>
      </c>
      <c r="D13" s="55">
        <f t="shared" si="1"/>
      </c>
      <c r="E13" s="28">
        <f>'様式 A-1'!$D$7</f>
        <v>0</v>
      </c>
      <c r="F13" s="28" t="e">
        <f>'様式 WA-1（集計作業用）'!$D$6</f>
        <v>#N/A</v>
      </c>
      <c r="G13" s="28">
        <f>'様式 A-1'!$AG$7</f>
        <v>0</v>
      </c>
      <c r="H13" s="24"/>
      <c r="I13" s="54" t="s">
        <v>183</v>
      </c>
      <c r="J13" s="40"/>
      <c r="K13" s="41"/>
      <c r="L13" s="40"/>
      <c r="M13" s="41"/>
      <c r="N13" s="24" t="s">
        <v>42</v>
      </c>
      <c r="O13" s="266"/>
      <c r="P13" s="202"/>
      <c r="Q13" s="184"/>
      <c r="R13" s="184"/>
      <c r="S13" s="184"/>
      <c r="T13" s="29"/>
      <c r="U13" s="29"/>
      <c r="V13" s="184"/>
      <c r="W13" s="184"/>
      <c r="X13" s="183"/>
      <c r="Y13" s="184">
        <f>IF(X13="","",DATEDIF(X13,'様式 A-1'!$G$2,"Y"))</f>
      </c>
      <c r="Z13" s="184"/>
      <c r="AA13" s="29"/>
      <c r="AB13" s="329"/>
      <c r="AC13" s="334" t="s">
        <v>997</v>
      </c>
      <c r="AD13" s="330"/>
      <c r="AE13" s="334" t="s">
        <v>998</v>
      </c>
      <c r="AF13" s="331"/>
      <c r="AG13" s="329"/>
      <c r="AH13" s="334" t="s">
        <v>997</v>
      </c>
      <c r="AI13" s="330"/>
      <c r="AJ13" s="334" t="s">
        <v>998</v>
      </c>
      <c r="AK13" s="331"/>
      <c r="AL13" s="329"/>
      <c r="AM13" s="334" t="s">
        <v>997</v>
      </c>
      <c r="AN13" s="330"/>
      <c r="AO13" s="334" t="s">
        <v>998</v>
      </c>
      <c r="AP13" s="331"/>
      <c r="AQ13" s="256"/>
      <c r="AR13" s="69">
        <f t="shared" si="0"/>
        <v>0</v>
      </c>
      <c r="AS13" s="56">
        <f t="shared" si="2"/>
        <v>0</v>
      </c>
      <c r="AT13" s="56">
        <f t="shared" si="3"/>
        <v>0</v>
      </c>
    </row>
    <row r="14" spans="1:46" ht="42.75" customHeight="1">
      <c r="A14" s="24">
        <f>IF('様式 A-1'!$AL$1="","",'様式 A-1'!$AL$1)</f>
      </c>
      <c r="B14" s="54"/>
      <c r="C14" s="55">
        <f t="shared" si="4"/>
      </c>
      <c r="D14" s="55">
        <f t="shared" si="1"/>
      </c>
      <c r="E14" s="28">
        <f>'様式 A-1'!$D$7</f>
        <v>0</v>
      </c>
      <c r="F14" s="28" t="e">
        <f>'様式 WA-1（集計作業用）'!$D$6</f>
        <v>#N/A</v>
      </c>
      <c r="G14" s="28">
        <f>'様式 A-1'!$AG$7</f>
        <v>0</v>
      </c>
      <c r="H14" s="24"/>
      <c r="I14" s="54" t="s">
        <v>184</v>
      </c>
      <c r="J14" s="40"/>
      <c r="K14" s="41"/>
      <c r="L14" s="40"/>
      <c r="M14" s="41"/>
      <c r="N14" s="24" t="s">
        <v>42</v>
      </c>
      <c r="O14" s="266"/>
      <c r="P14" s="202"/>
      <c r="Q14" s="184"/>
      <c r="R14" s="184"/>
      <c r="S14" s="184"/>
      <c r="T14" s="29"/>
      <c r="U14" s="29"/>
      <c r="V14" s="184"/>
      <c r="W14" s="184"/>
      <c r="X14" s="183"/>
      <c r="Y14" s="184">
        <f>IF(X14="","",DATEDIF(X14,'様式 A-1'!$G$2,"Y"))</f>
      </c>
      <c r="Z14" s="184"/>
      <c r="AA14" s="29"/>
      <c r="AB14" s="329"/>
      <c r="AC14" s="334" t="s">
        <v>997</v>
      </c>
      <c r="AD14" s="330"/>
      <c r="AE14" s="334" t="s">
        <v>998</v>
      </c>
      <c r="AF14" s="331"/>
      <c r="AG14" s="329"/>
      <c r="AH14" s="334" t="s">
        <v>997</v>
      </c>
      <c r="AI14" s="330"/>
      <c r="AJ14" s="334" t="s">
        <v>998</v>
      </c>
      <c r="AK14" s="331"/>
      <c r="AL14" s="329"/>
      <c r="AM14" s="334" t="s">
        <v>997</v>
      </c>
      <c r="AN14" s="330"/>
      <c r="AO14" s="334" t="s">
        <v>998</v>
      </c>
      <c r="AP14" s="331"/>
      <c r="AQ14" s="256"/>
      <c r="AR14" s="69">
        <f t="shared" si="0"/>
        <v>0</v>
      </c>
      <c r="AS14" s="56">
        <f t="shared" si="2"/>
        <v>0</v>
      </c>
      <c r="AT14" s="56">
        <f t="shared" si="3"/>
        <v>0</v>
      </c>
    </row>
    <row r="15" spans="1:46" ht="42.75" customHeight="1">
      <c r="A15" s="24">
        <f>IF('様式 A-1'!$AL$1="","",'様式 A-1'!$AL$1)</f>
      </c>
      <c r="B15" s="54"/>
      <c r="C15" s="55">
        <f t="shared" si="4"/>
      </c>
      <c r="D15" s="55">
        <f t="shared" si="1"/>
      </c>
      <c r="E15" s="28">
        <f>'様式 A-1'!$D$7</f>
        <v>0</v>
      </c>
      <c r="F15" s="28" t="e">
        <f>'様式 WA-1（集計作業用）'!$D$6</f>
        <v>#N/A</v>
      </c>
      <c r="G15" s="28">
        <f>'様式 A-1'!$AG$7</f>
        <v>0</v>
      </c>
      <c r="H15" s="24"/>
      <c r="I15" s="54" t="s">
        <v>185</v>
      </c>
      <c r="J15" s="40"/>
      <c r="K15" s="41"/>
      <c r="L15" s="40"/>
      <c r="M15" s="41"/>
      <c r="N15" s="24" t="s">
        <v>42</v>
      </c>
      <c r="O15" s="266"/>
      <c r="P15" s="202"/>
      <c r="Q15" s="184"/>
      <c r="R15" s="184"/>
      <c r="S15" s="184"/>
      <c r="T15" s="29"/>
      <c r="U15" s="29"/>
      <c r="V15" s="184"/>
      <c r="W15" s="184"/>
      <c r="X15" s="183"/>
      <c r="Y15" s="184">
        <f>IF(X15="","",DATEDIF(X15,'様式 A-1'!$G$2,"Y"))</f>
      </c>
      <c r="Z15" s="184"/>
      <c r="AA15" s="29"/>
      <c r="AB15" s="329"/>
      <c r="AC15" s="334" t="s">
        <v>997</v>
      </c>
      <c r="AD15" s="330"/>
      <c r="AE15" s="334" t="s">
        <v>998</v>
      </c>
      <c r="AF15" s="331"/>
      <c r="AG15" s="329"/>
      <c r="AH15" s="334" t="s">
        <v>997</v>
      </c>
      <c r="AI15" s="330"/>
      <c r="AJ15" s="334" t="s">
        <v>998</v>
      </c>
      <c r="AK15" s="331"/>
      <c r="AL15" s="329"/>
      <c r="AM15" s="334" t="s">
        <v>997</v>
      </c>
      <c r="AN15" s="330"/>
      <c r="AO15" s="334" t="s">
        <v>998</v>
      </c>
      <c r="AP15" s="331"/>
      <c r="AQ15" s="256"/>
      <c r="AR15" s="69">
        <f t="shared" si="0"/>
        <v>0</v>
      </c>
      <c r="AS15" s="56">
        <f t="shared" si="2"/>
        <v>0</v>
      </c>
      <c r="AT15" s="56">
        <f t="shared" si="3"/>
        <v>0</v>
      </c>
    </row>
    <row r="16" spans="1:46" ht="42.75" customHeight="1">
      <c r="A16" s="24">
        <f>IF('様式 A-1'!$AL$1="","",'様式 A-1'!$AL$1)</f>
      </c>
      <c r="B16" s="54"/>
      <c r="C16" s="55">
        <f t="shared" si="4"/>
      </c>
      <c r="D16" s="55">
        <f t="shared" si="1"/>
      </c>
      <c r="E16" s="28">
        <f>'様式 A-1'!$D$7</f>
        <v>0</v>
      </c>
      <c r="F16" s="28" t="e">
        <f>'様式 WA-1（集計作業用）'!$D$6</f>
        <v>#N/A</v>
      </c>
      <c r="G16" s="28">
        <f>'様式 A-1'!$AG$7</f>
        <v>0</v>
      </c>
      <c r="H16" s="24"/>
      <c r="I16" s="54" t="s">
        <v>186</v>
      </c>
      <c r="J16" s="40"/>
      <c r="K16" s="41"/>
      <c r="L16" s="40"/>
      <c r="M16" s="41"/>
      <c r="N16" s="24" t="s">
        <v>42</v>
      </c>
      <c r="O16" s="266"/>
      <c r="P16" s="202"/>
      <c r="Q16" s="184"/>
      <c r="R16" s="184"/>
      <c r="S16" s="184"/>
      <c r="T16" s="29"/>
      <c r="U16" s="29"/>
      <c r="V16" s="184"/>
      <c r="W16" s="184"/>
      <c r="X16" s="183"/>
      <c r="Y16" s="184">
        <f>IF(X16="","",DATEDIF(X16,'様式 A-1'!$G$2,"Y"))</f>
      </c>
      <c r="Z16" s="184"/>
      <c r="AA16" s="29"/>
      <c r="AB16" s="329"/>
      <c r="AC16" s="334" t="s">
        <v>997</v>
      </c>
      <c r="AD16" s="330"/>
      <c r="AE16" s="334" t="s">
        <v>998</v>
      </c>
      <c r="AF16" s="331"/>
      <c r="AG16" s="329"/>
      <c r="AH16" s="334" t="s">
        <v>997</v>
      </c>
      <c r="AI16" s="330"/>
      <c r="AJ16" s="334" t="s">
        <v>998</v>
      </c>
      <c r="AK16" s="331"/>
      <c r="AL16" s="329"/>
      <c r="AM16" s="334" t="s">
        <v>997</v>
      </c>
      <c r="AN16" s="330"/>
      <c r="AO16" s="334" t="s">
        <v>998</v>
      </c>
      <c r="AP16" s="331"/>
      <c r="AQ16" s="256"/>
      <c r="AR16" s="69">
        <f t="shared" si="0"/>
        <v>0</v>
      </c>
      <c r="AS16" s="56">
        <f t="shared" si="2"/>
        <v>0</v>
      </c>
      <c r="AT16" s="56">
        <f t="shared" si="3"/>
        <v>0</v>
      </c>
    </row>
    <row r="17" spans="1:46" ht="42.75" customHeight="1">
      <c r="A17" s="24">
        <f>IF('様式 A-1'!$AL$1="","",'様式 A-1'!$AL$1)</f>
      </c>
      <c r="B17" s="54"/>
      <c r="C17" s="55">
        <f t="shared" si="4"/>
      </c>
      <c r="D17" s="55">
        <f t="shared" si="1"/>
      </c>
      <c r="E17" s="28">
        <f>'様式 A-1'!$D$7</f>
        <v>0</v>
      </c>
      <c r="F17" s="28" t="e">
        <f>'様式 WA-1（集計作業用）'!$D$6</f>
        <v>#N/A</v>
      </c>
      <c r="G17" s="28">
        <f>'様式 A-1'!$AG$7</f>
        <v>0</v>
      </c>
      <c r="H17" s="24"/>
      <c r="I17" s="54" t="s">
        <v>187</v>
      </c>
      <c r="J17" s="40"/>
      <c r="K17" s="41"/>
      <c r="L17" s="40"/>
      <c r="M17" s="41"/>
      <c r="N17" s="24" t="s">
        <v>42</v>
      </c>
      <c r="O17" s="266"/>
      <c r="P17" s="202"/>
      <c r="Q17" s="184"/>
      <c r="R17" s="184"/>
      <c r="S17" s="184"/>
      <c r="T17" s="29"/>
      <c r="U17" s="29"/>
      <c r="V17" s="184"/>
      <c r="W17" s="184"/>
      <c r="X17" s="183"/>
      <c r="Y17" s="184">
        <f>IF(X17="","",DATEDIF(X17,'様式 A-1'!$G$2,"Y"))</f>
      </c>
      <c r="Z17" s="184"/>
      <c r="AA17" s="29"/>
      <c r="AB17" s="329"/>
      <c r="AC17" s="334" t="s">
        <v>997</v>
      </c>
      <c r="AD17" s="330"/>
      <c r="AE17" s="334" t="s">
        <v>998</v>
      </c>
      <c r="AF17" s="331"/>
      <c r="AG17" s="329"/>
      <c r="AH17" s="334" t="s">
        <v>997</v>
      </c>
      <c r="AI17" s="330"/>
      <c r="AJ17" s="334" t="s">
        <v>998</v>
      </c>
      <c r="AK17" s="331"/>
      <c r="AL17" s="329"/>
      <c r="AM17" s="334" t="s">
        <v>997</v>
      </c>
      <c r="AN17" s="330"/>
      <c r="AO17" s="334" t="s">
        <v>998</v>
      </c>
      <c r="AP17" s="331"/>
      <c r="AQ17" s="256"/>
      <c r="AR17" s="69">
        <f t="shared" si="0"/>
        <v>0</v>
      </c>
      <c r="AS17" s="56">
        <f t="shared" si="2"/>
        <v>0</v>
      </c>
      <c r="AT17" s="56">
        <f t="shared" si="3"/>
        <v>0</v>
      </c>
    </row>
    <row r="18" spans="1:46" ht="42.75" customHeight="1">
      <c r="A18" s="24">
        <f>IF('様式 A-1'!$AL$1="","",'様式 A-1'!$AL$1)</f>
      </c>
      <c r="B18" s="54"/>
      <c r="C18" s="55">
        <f t="shared" si="4"/>
      </c>
      <c r="D18" s="55">
        <f t="shared" si="1"/>
      </c>
      <c r="E18" s="28">
        <f>'様式 A-1'!$D$7</f>
        <v>0</v>
      </c>
      <c r="F18" s="28" t="e">
        <f>'様式 WA-1（集計作業用）'!$D$6</f>
        <v>#N/A</v>
      </c>
      <c r="G18" s="28">
        <f>'様式 A-1'!$AG$7</f>
        <v>0</v>
      </c>
      <c r="H18" s="24"/>
      <c r="I18" s="54" t="s">
        <v>188</v>
      </c>
      <c r="J18" s="40"/>
      <c r="K18" s="41"/>
      <c r="L18" s="40"/>
      <c r="M18" s="41"/>
      <c r="N18" s="24" t="s">
        <v>42</v>
      </c>
      <c r="O18" s="266"/>
      <c r="P18" s="202"/>
      <c r="Q18" s="184"/>
      <c r="R18" s="184"/>
      <c r="S18" s="184"/>
      <c r="T18" s="29"/>
      <c r="U18" s="29"/>
      <c r="V18" s="184"/>
      <c r="W18" s="184"/>
      <c r="X18" s="183"/>
      <c r="Y18" s="184">
        <f>IF(X18="","",DATEDIF(X18,'様式 A-1'!$G$2,"Y"))</f>
      </c>
      <c r="Z18" s="184"/>
      <c r="AA18" s="29"/>
      <c r="AB18" s="329"/>
      <c r="AC18" s="334" t="s">
        <v>997</v>
      </c>
      <c r="AD18" s="330"/>
      <c r="AE18" s="334" t="s">
        <v>998</v>
      </c>
      <c r="AF18" s="331"/>
      <c r="AG18" s="329"/>
      <c r="AH18" s="334" t="s">
        <v>997</v>
      </c>
      <c r="AI18" s="330"/>
      <c r="AJ18" s="334" t="s">
        <v>998</v>
      </c>
      <c r="AK18" s="331"/>
      <c r="AL18" s="329"/>
      <c r="AM18" s="334" t="s">
        <v>997</v>
      </c>
      <c r="AN18" s="330"/>
      <c r="AO18" s="334" t="s">
        <v>998</v>
      </c>
      <c r="AP18" s="331"/>
      <c r="AQ18" s="256"/>
      <c r="AR18" s="69">
        <f t="shared" si="0"/>
        <v>0</v>
      </c>
      <c r="AS18" s="56">
        <f t="shared" si="2"/>
        <v>0</v>
      </c>
      <c r="AT18" s="56">
        <f t="shared" si="3"/>
        <v>0</v>
      </c>
    </row>
    <row r="19" spans="1:46" ht="42.75" customHeight="1">
      <c r="A19" s="24">
        <f>IF('様式 A-1'!$AL$1="","",'様式 A-1'!$AL$1)</f>
      </c>
      <c r="B19" s="54"/>
      <c r="C19" s="55">
        <f t="shared" si="4"/>
      </c>
      <c r="D19" s="55">
        <f t="shared" si="1"/>
      </c>
      <c r="E19" s="28">
        <f>'様式 A-1'!$D$7</f>
        <v>0</v>
      </c>
      <c r="F19" s="28" t="e">
        <f>'様式 WA-1（集計作業用）'!$D$6</f>
        <v>#N/A</v>
      </c>
      <c r="G19" s="28">
        <f>'様式 A-1'!$AG$7</f>
        <v>0</v>
      </c>
      <c r="H19" s="24"/>
      <c r="I19" s="54" t="s">
        <v>189</v>
      </c>
      <c r="J19" s="40"/>
      <c r="K19" s="41"/>
      <c r="L19" s="40"/>
      <c r="M19" s="41"/>
      <c r="N19" s="24" t="s">
        <v>42</v>
      </c>
      <c r="O19" s="266"/>
      <c r="P19" s="202"/>
      <c r="Q19" s="184"/>
      <c r="R19" s="184"/>
      <c r="S19" s="184"/>
      <c r="T19" s="29"/>
      <c r="U19" s="29"/>
      <c r="V19" s="184"/>
      <c r="W19" s="184"/>
      <c r="X19" s="183"/>
      <c r="Y19" s="184">
        <f>IF(X19="","",DATEDIF(X19,'様式 A-1'!$G$2,"Y"))</f>
      </c>
      <c r="Z19" s="184"/>
      <c r="AA19" s="29"/>
      <c r="AB19" s="329"/>
      <c r="AC19" s="334" t="s">
        <v>997</v>
      </c>
      <c r="AD19" s="330"/>
      <c r="AE19" s="334" t="s">
        <v>998</v>
      </c>
      <c r="AF19" s="331"/>
      <c r="AG19" s="329"/>
      <c r="AH19" s="334" t="s">
        <v>997</v>
      </c>
      <c r="AI19" s="330"/>
      <c r="AJ19" s="334" t="s">
        <v>998</v>
      </c>
      <c r="AK19" s="331"/>
      <c r="AL19" s="329"/>
      <c r="AM19" s="334" t="s">
        <v>997</v>
      </c>
      <c r="AN19" s="330"/>
      <c r="AO19" s="334" t="s">
        <v>998</v>
      </c>
      <c r="AP19" s="331"/>
      <c r="AQ19" s="256"/>
      <c r="AR19" s="69">
        <f t="shared" si="0"/>
        <v>0</v>
      </c>
      <c r="AS19" s="56">
        <f t="shared" si="2"/>
        <v>0</v>
      </c>
      <c r="AT19" s="56">
        <f t="shared" si="3"/>
        <v>0</v>
      </c>
    </row>
    <row r="20" spans="1:46" ht="42.75" customHeight="1">
      <c r="A20" s="24">
        <f>IF('様式 A-1'!$AL$1="","",'様式 A-1'!$AL$1)</f>
      </c>
      <c r="B20" s="54"/>
      <c r="C20" s="55">
        <f t="shared" si="4"/>
      </c>
      <c r="D20" s="55">
        <f t="shared" si="1"/>
      </c>
      <c r="E20" s="28">
        <f>'様式 A-1'!$D$7</f>
        <v>0</v>
      </c>
      <c r="F20" s="28" t="e">
        <f>'様式 WA-1（集計作業用）'!$D$6</f>
        <v>#N/A</v>
      </c>
      <c r="G20" s="28">
        <f>'様式 A-1'!$AG$7</f>
        <v>0</v>
      </c>
      <c r="H20" s="24"/>
      <c r="I20" s="54" t="s">
        <v>190</v>
      </c>
      <c r="J20" s="40"/>
      <c r="K20" s="41"/>
      <c r="L20" s="40"/>
      <c r="M20" s="41"/>
      <c r="N20" s="24" t="s">
        <v>42</v>
      </c>
      <c r="O20" s="266"/>
      <c r="P20" s="202"/>
      <c r="Q20" s="184"/>
      <c r="R20" s="184"/>
      <c r="S20" s="184"/>
      <c r="T20" s="29"/>
      <c r="U20" s="29"/>
      <c r="V20" s="184"/>
      <c r="W20" s="184"/>
      <c r="X20" s="183"/>
      <c r="Y20" s="184">
        <f>IF(X20="","",DATEDIF(X20,'様式 A-1'!$G$2,"Y"))</f>
      </c>
      <c r="Z20" s="184"/>
      <c r="AA20" s="29"/>
      <c r="AB20" s="329"/>
      <c r="AC20" s="334" t="s">
        <v>997</v>
      </c>
      <c r="AD20" s="330"/>
      <c r="AE20" s="334" t="s">
        <v>998</v>
      </c>
      <c r="AF20" s="331"/>
      <c r="AG20" s="329"/>
      <c r="AH20" s="334" t="s">
        <v>997</v>
      </c>
      <c r="AI20" s="330"/>
      <c r="AJ20" s="334" t="s">
        <v>998</v>
      </c>
      <c r="AK20" s="331"/>
      <c r="AL20" s="329"/>
      <c r="AM20" s="334" t="s">
        <v>997</v>
      </c>
      <c r="AN20" s="330"/>
      <c r="AO20" s="334" t="s">
        <v>998</v>
      </c>
      <c r="AP20" s="331"/>
      <c r="AQ20" s="256"/>
      <c r="AR20" s="69">
        <f t="shared" si="0"/>
        <v>0</v>
      </c>
      <c r="AS20" s="56">
        <f t="shared" si="2"/>
        <v>0</v>
      </c>
      <c r="AT20" s="56">
        <f t="shared" si="3"/>
        <v>0</v>
      </c>
    </row>
    <row r="21" spans="1:46" ht="42.75" customHeight="1">
      <c r="A21" s="24">
        <f>IF('様式 A-1'!$AL$1="","",'様式 A-1'!$AL$1)</f>
      </c>
      <c r="B21" s="54"/>
      <c r="C21" s="55">
        <f t="shared" si="4"/>
      </c>
      <c r="D21" s="55">
        <f t="shared" si="1"/>
      </c>
      <c r="E21" s="28">
        <f>'様式 A-1'!$D$7</f>
        <v>0</v>
      </c>
      <c r="F21" s="28" t="e">
        <f>'様式 WA-1（集計作業用）'!$D$6</f>
        <v>#N/A</v>
      </c>
      <c r="G21" s="28">
        <f>'様式 A-1'!$AG$7</f>
        <v>0</v>
      </c>
      <c r="H21" s="24"/>
      <c r="I21" s="54" t="s">
        <v>191</v>
      </c>
      <c r="J21" s="40"/>
      <c r="K21" s="41"/>
      <c r="L21" s="40"/>
      <c r="M21" s="41"/>
      <c r="N21" s="24" t="s">
        <v>42</v>
      </c>
      <c r="O21" s="266"/>
      <c r="P21" s="202"/>
      <c r="Q21" s="184"/>
      <c r="R21" s="184"/>
      <c r="S21" s="184"/>
      <c r="T21" s="29"/>
      <c r="U21" s="29"/>
      <c r="V21" s="184"/>
      <c r="W21" s="184"/>
      <c r="X21" s="183"/>
      <c r="Y21" s="184">
        <f>IF(X21="","",DATEDIF(X21,'様式 A-1'!$G$2,"Y"))</f>
      </c>
      <c r="Z21" s="184"/>
      <c r="AA21" s="29"/>
      <c r="AB21" s="329"/>
      <c r="AC21" s="334" t="s">
        <v>997</v>
      </c>
      <c r="AD21" s="330"/>
      <c r="AE21" s="334" t="s">
        <v>998</v>
      </c>
      <c r="AF21" s="331"/>
      <c r="AG21" s="329"/>
      <c r="AH21" s="334" t="s">
        <v>997</v>
      </c>
      <c r="AI21" s="330"/>
      <c r="AJ21" s="334" t="s">
        <v>998</v>
      </c>
      <c r="AK21" s="331"/>
      <c r="AL21" s="329"/>
      <c r="AM21" s="334" t="s">
        <v>997</v>
      </c>
      <c r="AN21" s="330"/>
      <c r="AO21" s="334" t="s">
        <v>998</v>
      </c>
      <c r="AP21" s="331"/>
      <c r="AQ21" s="256"/>
      <c r="AR21" s="69">
        <f t="shared" si="0"/>
        <v>0</v>
      </c>
      <c r="AS21" s="56">
        <f t="shared" si="2"/>
        <v>0</v>
      </c>
      <c r="AT21" s="56">
        <f t="shared" si="3"/>
        <v>0</v>
      </c>
    </row>
    <row r="22" spans="1:46" ht="42.75" customHeight="1">
      <c r="A22" s="24">
        <f>IF('様式 A-1'!$AL$1="","",'様式 A-1'!$AL$1)</f>
      </c>
      <c r="B22" s="54"/>
      <c r="C22" s="55">
        <f t="shared" si="4"/>
      </c>
      <c r="D22" s="55">
        <f t="shared" si="1"/>
      </c>
      <c r="E22" s="28">
        <f>'様式 A-1'!$D$7</f>
        <v>0</v>
      </c>
      <c r="F22" s="28" t="e">
        <f>'様式 WA-1（集計作業用）'!$D$6</f>
        <v>#N/A</v>
      </c>
      <c r="G22" s="28">
        <f>'様式 A-1'!$AG$7</f>
        <v>0</v>
      </c>
      <c r="H22" s="24"/>
      <c r="I22" s="54" t="s">
        <v>192</v>
      </c>
      <c r="J22" s="40"/>
      <c r="K22" s="41"/>
      <c r="L22" s="40"/>
      <c r="M22" s="41"/>
      <c r="N22" s="24" t="s">
        <v>42</v>
      </c>
      <c r="O22" s="266"/>
      <c r="P22" s="202"/>
      <c r="Q22" s="184"/>
      <c r="R22" s="184"/>
      <c r="S22" s="184"/>
      <c r="T22" s="29"/>
      <c r="U22" s="29"/>
      <c r="V22" s="184"/>
      <c r="W22" s="184"/>
      <c r="X22" s="183"/>
      <c r="Y22" s="184">
        <f>IF(X22="","",DATEDIF(X22,'様式 A-1'!$G$2,"Y"))</f>
      </c>
      <c r="Z22" s="184"/>
      <c r="AA22" s="29"/>
      <c r="AB22" s="329"/>
      <c r="AC22" s="334" t="s">
        <v>997</v>
      </c>
      <c r="AD22" s="330"/>
      <c r="AE22" s="334" t="s">
        <v>998</v>
      </c>
      <c r="AF22" s="331"/>
      <c r="AG22" s="329"/>
      <c r="AH22" s="334" t="s">
        <v>997</v>
      </c>
      <c r="AI22" s="330"/>
      <c r="AJ22" s="334" t="s">
        <v>998</v>
      </c>
      <c r="AK22" s="331"/>
      <c r="AL22" s="329"/>
      <c r="AM22" s="334" t="s">
        <v>997</v>
      </c>
      <c r="AN22" s="330"/>
      <c r="AO22" s="334" t="s">
        <v>998</v>
      </c>
      <c r="AP22" s="331"/>
      <c r="AQ22" s="256"/>
      <c r="AR22" s="69">
        <f t="shared" si="0"/>
        <v>0</v>
      </c>
      <c r="AS22" s="56">
        <f t="shared" si="2"/>
        <v>0</v>
      </c>
      <c r="AT22" s="56">
        <f t="shared" si="3"/>
        <v>0</v>
      </c>
    </row>
    <row r="23" spans="1:46" ht="42.75" customHeight="1">
      <c r="A23" s="24">
        <f>IF('様式 A-1'!$AL$1="","",'様式 A-1'!$AL$1)</f>
      </c>
      <c r="B23" s="54"/>
      <c r="C23" s="55">
        <f t="shared" si="4"/>
      </c>
      <c r="D23" s="55">
        <f t="shared" si="1"/>
      </c>
      <c r="E23" s="28">
        <f>'様式 A-1'!$D$7</f>
        <v>0</v>
      </c>
      <c r="F23" s="28" t="e">
        <f>'様式 WA-1（集計作業用）'!$D$6</f>
        <v>#N/A</v>
      </c>
      <c r="G23" s="28">
        <f>'様式 A-1'!$AG$7</f>
        <v>0</v>
      </c>
      <c r="H23" s="24"/>
      <c r="I23" s="54" t="s">
        <v>193</v>
      </c>
      <c r="J23" s="40"/>
      <c r="K23" s="41"/>
      <c r="L23" s="40"/>
      <c r="M23" s="41"/>
      <c r="N23" s="24" t="s">
        <v>42</v>
      </c>
      <c r="O23" s="266"/>
      <c r="P23" s="202"/>
      <c r="Q23" s="184"/>
      <c r="R23" s="184"/>
      <c r="S23" s="184"/>
      <c r="T23" s="29"/>
      <c r="U23" s="29"/>
      <c r="V23" s="184"/>
      <c r="W23" s="184"/>
      <c r="X23" s="183"/>
      <c r="Y23" s="184">
        <f>IF(X23="","",DATEDIF(X23,'様式 A-1'!$G$2,"Y"))</f>
      </c>
      <c r="Z23" s="184"/>
      <c r="AA23" s="29"/>
      <c r="AB23" s="329"/>
      <c r="AC23" s="334" t="s">
        <v>997</v>
      </c>
      <c r="AD23" s="330"/>
      <c r="AE23" s="334" t="s">
        <v>998</v>
      </c>
      <c r="AF23" s="331"/>
      <c r="AG23" s="329"/>
      <c r="AH23" s="334" t="s">
        <v>997</v>
      </c>
      <c r="AI23" s="330"/>
      <c r="AJ23" s="334" t="s">
        <v>998</v>
      </c>
      <c r="AK23" s="331"/>
      <c r="AL23" s="329"/>
      <c r="AM23" s="334" t="s">
        <v>997</v>
      </c>
      <c r="AN23" s="330"/>
      <c r="AO23" s="334" t="s">
        <v>998</v>
      </c>
      <c r="AP23" s="331"/>
      <c r="AQ23" s="256"/>
      <c r="AR23" s="69">
        <f t="shared" si="0"/>
        <v>0</v>
      </c>
      <c r="AS23" s="56">
        <f t="shared" si="2"/>
        <v>0</v>
      </c>
      <c r="AT23" s="56">
        <f t="shared" si="3"/>
        <v>0</v>
      </c>
    </row>
    <row r="24" spans="1:46" ht="42.75" customHeight="1">
      <c r="A24" s="24">
        <f>IF('様式 A-1'!$AL$1="","",'様式 A-1'!$AL$1)</f>
      </c>
      <c r="B24" s="54"/>
      <c r="C24" s="55">
        <f t="shared" si="4"/>
      </c>
      <c r="D24" s="55">
        <f t="shared" si="1"/>
      </c>
      <c r="E24" s="28">
        <f>'様式 A-1'!$D$7</f>
        <v>0</v>
      </c>
      <c r="F24" s="28" t="e">
        <f>'様式 WA-1（集計作業用）'!$D$6</f>
        <v>#N/A</v>
      </c>
      <c r="G24" s="28">
        <f>'様式 A-1'!$AG$7</f>
        <v>0</v>
      </c>
      <c r="H24" s="24"/>
      <c r="I24" s="54" t="s">
        <v>194</v>
      </c>
      <c r="J24" s="40"/>
      <c r="K24" s="41"/>
      <c r="L24" s="40"/>
      <c r="M24" s="41"/>
      <c r="N24" s="24" t="s">
        <v>42</v>
      </c>
      <c r="O24" s="266"/>
      <c r="P24" s="202"/>
      <c r="Q24" s="184"/>
      <c r="R24" s="184"/>
      <c r="S24" s="184"/>
      <c r="T24" s="29"/>
      <c r="U24" s="29"/>
      <c r="V24" s="184"/>
      <c r="W24" s="184"/>
      <c r="X24" s="183"/>
      <c r="Y24" s="184">
        <f>IF(X24="","",DATEDIF(X24,'様式 A-1'!$G$2,"Y"))</f>
      </c>
      <c r="Z24" s="184"/>
      <c r="AA24" s="29"/>
      <c r="AB24" s="329"/>
      <c r="AC24" s="334" t="s">
        <v>997</v>
      </c>
      <c r="AD24" s="330"/>
      <c r="AE24" s="334" t="s">
        <v>998</v>
      </c>
      <c r="AF24" s="331"/>
      <c r="AG24" s="329"/>
      <c r="AH24" s="334" t="s">
        <v>997</v>
      </c>
      <c r="AI24" s="330"/>
      <c r="AJ24" s="334" t="s">
        <v>998</v>
      </c>
      <c r="AK24" s="331"/>
      <c r="AL24" s="329"/>
      <c r="AM24" s="334" t="s">
        <v>997</v>
      </c>
      <c r="AN24" s="330"/>
      <c r="AO24" s="334" t="s">
        <v>998</v>
      </c>
      <c r="AP24" s="331"/>
      <c r="AQ24" s="256"/>
      <c r="AR24" s="69">
        <f t="shared" si="0"/>
        <v>0</v>
      </c>
      <c r="AS24" s="56">
        <f t="shared" si="2"/>
        <v>0</v>
      </c>
      <c r="AT24" s="56">
        <f t="shared" si="3"/>
        <v>0</v>
      </c>
    </row>
    <row r="25" spans="1:46" ht="42.75" customHeight="1">
      <c r="A25" s="24">
        <f>IF('様式 A-1'!$AL$1="","",'様式 A-1'!$AL$1)</f>
      </c>
      <c r="B25" s="54"/>
      <c r="C25" s="55">
        <f t="shared" si="4"/>
      </c>
      <c r="D25" s="55">
        <f t="shared" si="1"/>
      </c>
      <c r="E25" s="28">
        <f>'様式 A-1'!$D$7</f>
        <v>0</v>
      </c>
      <c r="F25" s="28" t="e">
        <f>'様式 WA-1（集計作業用）'!$D$6</f>
        <v>#N/A</v>
      </c>
      <c r="G25" s="28">
        <f>'様式 A-1'!$AG$7</f>
        <v>0</v>
      </c>
      <c r="H25" s="24"/>
      <c r="I25" s="54" t="s">
        <v>195</v>
      </c>
      <c r="J25" s="40"/>
      <c r="K25" s="41"/>
      <c r="L25" s="40"/>
      <c r="M25" s="41"/>
      <c r="N25" s="24" t="s">
        <v>42</v>
      </c>
      <c r="O25" s="266"/>
      <c r="P25" s="202"/>
      <c r="Q25" s="184"/>
      <c r="R25" s="184"/>
      <c r="S25" s="184"/>
      <c r="T25" s="29"/>
      <c r="U25" s="29"/>
      <c r="V25" s="184"/>
      <c r="W25" s="184"/>
      <c r="X25" s="183"/>
      <c r="Y25" s="184">
        <f>IF(X25="","",DATEDIF(X25,'様式 A-1'!$G$2,"Y"))</f>
      </c>
      <c r="Z25" s="184"/>
      <c r="AA25" s="29"/>
      <c r="AB25" s="329"/>
      <c r="AC25" s="334" t="s">
        <v>997</v>
      </c>
      <c r="AD25" s="330"/>
      <c r="AE25" s="334" t="s">
        <v>998</v>
      </c>
      <c r="AF25" s="331"/>
      <c r="AG25" s="329"/>
      <c r="AH25" s="334" t="s">
        <v>997</v>
      </c>
      <c r="AI25" s="330"/>
      <c r="AJ25" s="334" t="s">
        <v>998</v>
      </c>
      <c r="AK25" s="331"/>
      <c r="AL25" s="329"/>
      <c r="AM25" s="334" t="s">
        <v>997</v>
      </c>
      <c r="AN25" s="330"/>
      <c r="AO25" s="334" t="s">
        <v>998</v>
      </c>
      <c r="AP25" s="331"/>
      <c r="AQ25" s="256"/>
      <c r="AR25" s="69">
        <f t="shared" si="0"/>
        <v>0</v>
      </c>
      <c r="AS25" s="56">
        <f t="shared" si="2"/>
        <v>0</v>
      </c>
      <c r="AT25" s="56">
        <f t="shared" si="3"/>
        <v>0</v>
      </c>
    </row>
    <row r="26" spans="1:46" ht="42.75" customHeight="1">
      <c r="A26" s="24">
        <f>IF('様式 A-1'!$AL$1="","",'様式 A-1'!$AL$1)</f>
      </c>
      <c r="B26" s="54"/>
      <c r="C26" s="55">
        <f t="shared" si="4"/>
      </c>
      <c r="D26" s="55">
        <f t="shared" si="1"/>
      </c>
      <c r="E26" s="28">
        <f>'様式 A-1'!$D$7</f>
        <v>0</v>
      </c>
      <c r="F26" s="28" t="e">
        <f>'様式 WA-1（集計作業用）'!$D$6</f>
        <v>#N/A</v>
      </c>
      <c r="G26" s="28">
        <f>'様式 A-1'!$AG$7</f>
        <v>0</v>
      </c>
      <c r="H26" s="24"/>
      <c r="I26" s="54" t="s">
        <v>196</v>
      </c>
      <c r="J26" s="40"/>
      <c r="K26" s="41"/>
      <c r="L26" s="40"/>
      <c r="M26" s="41"/>
      <c r="N26" s="24" t="s">
        <v>42</v>
      </c>
      <c r="O26" s="266"/>
      <c r="P26" s="202"/>
      <c r="Q26" s="184"/>
      <c r="R26" s="184"/>
      <c r="S26" s="184"/>
      <c r="T26" s="29"/>
      <c r="U26" s="29"/>
      <c r="V26" s="184"/>
      <c r="W26" s="184"/>
      <c r="X26" s="183"/>
      <c r="Y26" s="184">
        <f>IF(X26="","",DATEDIF(X26,'様式 A-1'!$G$2,"Y"))</f>
      </c>
      <c r="Z26" s="184"/>
      <c r="AA26" s="29"/>
      <c r="AB26" s="329"/>
      <c r="AC26" s="334" t="s">
        <v>997</v>
      </c>
      <c r="AD26" s="330"/>
      <c r="AE26" s="334" t="s">
        <v>998</v>
      </c>
      <c r="AF26" s="331"/>
      <c r="AG26" s="329"/>
      <c r="AH26" s="334" t="s">
        <v>997</v>
      </c>
      <c r="AI26" s="330"/>
      <c r="AJ26" s="334" t="s">
        <v>998</v>
      </c>
      <c r="AK26" s="331"/>
      <c r="AL26" s="329"/>
      <c r="AM26" s="334" t="s">
        <v>997</v>
      </c>
      <c r="AN26" s="330"/>
      <c r="AO26" s="334" t="s">
        <v>998</v>
      </c>
      <c r="AP26" s="331"/>
      <c r="AQ26" s="256"/>
      <c r="AR26" s="69">
        <f t="shared" si="0"/>
        <v>0</v>
      </c>
      <c r="AS26" s="56">
        <f t="shared" si="2"/>
        <v>0</v>
      </c>
      <c r="AT26" s="56">
        <f t="shared" si="3"/>
        <v>0</v>
      </c>
    </row>
    <row r="27" spans="1:46" ht="42.75" customHeight="1">
      <c r="A27" s="24">
        <f>IF('様式 A-1'!$AL$1="","",'様式 A-1'!$AL$1)</f>
      </c>
      <c r="B27" s="54"/>
      <c r="C27" s="55">
        <f t="shared" si="4"/>
      </c>
      <c r="D27" s="55">
        <f t="shared" si="1"/>
      </c>
      <c r="E27" s="28">
        <f>'様式 A-1'!$D$7</f>
        <v>0</v>
      </c>
      <c r="F27" s="28" t="e">
        <f>'様式 WA-1（集計作業用）'!$D$6</f>
        <v>#N/A</v>
      </c>
      <c r="G27" s="28">
        <f>'様式 A-1'!$AG$7</f>
        <v>0</v>
      </c>
      <c r="H27" s="24"/>
      <c r="I27" s="54" t="s">
        <v>197</v>
      </c>
      <c r="J27" s="40"/>
      <c r="K27" s="41"/>
      <c r="L27" s="40"/>
      <c r="M27" s="41"/>
      <c r="N27" s="24" t="s">
        <v>42</v>
      </c>
      <c r="O27" s="266"/>
      <c r="P27" s="202"/>
      <c r="Q27" s="184"/>
      <c r="R27" s="184"/>
      <c r="S27" s="184"/>
      <c r="T27" s="29"/>
      <c r="U27" s="29"/>
      <c r="V27" s="184"/>
      <c r="W27" s="184"/>
      <c r="X27" s="183"/>
      <c r="Y27" s="184">
        <f>IF(X27="","",DATEDIF(X27,'様式 A-1'!$G$2,"Y"))</f>
      </c>
      <c r="Z27" s="184"/>
      <c r="AA27" s="29"/>
      <c r="AB27" s="329"/>
      <c r="AC27" s="334" t="s">
        <v>997</v>
      </c>
      <c r="AD27" s="330"/>
      <c r="AE27" s="334" t="s">
        <v>998</v>
      </c>
      <c r="AF27" s="331"/>
      <c r="AG27" s="329"/>
      <c r="AH27" s="334" t="s">
        <v>997</v>
      </c>
      <c r="AI27" s="330"/>
      <c r="AJ27" s="334" t="s">
        <v>998</v>
      </c>
      <c r="AK27" s="331"/>
      <c r="AL27" s="329"/>
      <c r="AM27" s="334" t="s">
        <v>997</v>
      </c>
      <c r="AN27" s="330"/>
      <c r="AO27" s="334" t="s">
        <v>998</v>
      </c>
      <c r="AP27" s="331"/>
      <c r="AQ27" s="256"/>
      <c r="AR27" s="69">
        <f t="shared" si="0"/>
        <v>0</v>
      </c>
      <c r="AS27" s="56">
        <f t="shared" si="2"/>
        <v>0</v>
      </c>
      <c r="AT27" s="56">
        <f t="shared" si="3"/>
        <v>0</v>
      </c>
    </row>
    <row r="28" spans="1:46" ht="42.75" customHeight="1">
      <c r="A28" s="24">
        <f>IF('様式 A-1'!$AL$1="","",'様式 A-1'!$AL$1)</f>
      </c>
      <c r="B28" s="54"/>
      <c r="C28" s="55">
        <f t="shared" si="4"/>
      </c>
      <c r="D28" s="55">
        <f t="shared" si="1"/>
      </c>
      <c r="E28" s="28">
        <f>'様式 A-1'!$D$7</f>
        <v>0</v>
      </c>
      <c r="F28" s="28" t="e">
        <f>'様式 WA-1（集計作業用）'!$D$6</f>
        <v>#N/A</v>
      </c>
      <c r="G28" s="28">
        <f>'様式 A-1'!$AG$7</f>
        <v>0</v>
      </c>
      <c r="H28" s="24"/>
      <c r="I28" s="54" t="s">
        <v>198</v>
      </c>
      <c r="J28" s="40"/>
      <c r="K28" s="41"/>
      <c r="L28" s="40"/>
      <c r="M28" s="41"/>
      <c r="N28" s="24" t="s">
        <v>42</v>
      </c>
      <c r="O28" s="266"/>
      <c r="P28" s="202"/>
      <c r="Q28" s="184"/>
      <c r="R28" s="184"/>
      <c r="S28" s="184"/>
      <c r="T28" s="29"/>
      <c r="U28" s="29"/>
      <c r="V28" s="184"/>
      <c r="W28" s="184"/>
      <c r="X28" s="183"/>
      <c r="Y28" s="184">
        <f>IF(X28="","",DATEDIF(X28,'様式 A-1'!$G$2,"Y"))</f>
      </c>
      <c r="Z28" s="184"/>
      <c r="AA28" s="29"/>
      <c r="AB28" s="329"/>
      <c r="AC28" s="334" t="s">
        <v>997</v>
      </c>
      <c r="AD28" s="330"/>
      <c r="AE28" s="334" t="s">
        <v>998</v>
      </c>
      <c r="AF28" s="331"/>
      <c r="AG28" s="329"/>
      <c r="AH28" s="334" t="s">
        <v>997</v>
      </c>
      <c r="AI28" s="330"/>
      <c r="AJ28" s="334" t="s">
        <v>998</v>
      </c>
      <c r="AK28" s="331"/>
      <c r="AL28" s="329"/>
      <c r="AM28" s="334" t="s">
        <v>997</v>
      </c>
      <c r="AN28" s="330"/>
      <c r="AO28" s="334" t="s">
        <v>998</v>
      </c>
      <c r="AP28" s="331"/>
      <c r="AQ28" s="256"/>
      <c r="AR28" s="69">
        <f t="shared" si="0"/>
        <v>0</v>
      </c>
      <c r="AS28" s="56">
        <f t="shared" si="2"/>
        <v>0</v>
      </c>
      <c r="AT28" s="56">
        <f t="shared" si="3"/>
        <v>0</v>
      </c>
    </row>
    <row r="29" spans="1:46" ht="42.75" customHeight="1">
      <c r="A29" s="24">
        <f>IF('様式 A-1'!$AL$1="","",'様式 A-1'!$AL$1)</f>
      </c>
      <c r="B29" s="54"/>
      <c r="C29" s="55">
        <f t="shared" si="4"/>
      </c>
      <c r="D29" s="55">
        <f t="shared" si="1"/>
      </c>
      <c r="E29" s="28">
        <f>'様式 A-1'!$D$7</f>
        <v>0</v>
      </c>
      <c r="F29" s="28" t="e">
        <f>'様式 WA-1（集計作業用）'!$D$6</f>
        <v>#N/A</v>
      </c>
      <c r="G29" s="28">
        <f>'様式 A-1'!$AG$7</f>
        <v>0</v>
      </c>
      <c r="H29" s="24"/>
      <c r="I29" s="54" t="s">
        <v>199</v>
      </c>
      <c r="J29" s="40"/>
      <c r="K29" s="41"/>
      <c r="L29" s="40"/>
      <c r="M29" s="41"/>
      <c r="N29" s="24" t="s">
        <v>42</v>
      </c>
      <c r="O29" s="266"/>
      <c r="P29" s="202"/>
      <c r="Q29" s="184"/>
      <c r="R29" s="184"/>
      <c r="S29" s="184"/>
      <c r="T29" s="29"/>
      <c r="U29" s="29"/>
      <c r="V29" s="184"/>
      <c r="W29" s="184"/>
      <c r="X29" s="183"/>
      <c r="Y29" s="184">
        <f>IF(X29="","",DATEDIF(X29,'様式 A-1'!$G$2,"Y"))</f>
      </c>
      <c r="Z29" s="184"/>
      <c r="AA29" s="29"/>
      <c r="AB29" s="329"/>
      <c r="AC29" s="334" t="s">
        <v>997</v>
      </c>
      <c r="AD29" s="330"/>
      <c r="AE29" s="334" t="s">
        <v>998</v>
      </c>
      <c r="AF29" s="331"/>
      <c r="AG29" s="329"/>
      <c r="AH29" s="334" t="s">
        <v>997</v>
      </c>
      <c r="AI29" s="330"/>
      <c r="AJ29" s="334" t="s">
        <v>998</v>
      </c>
      <c r="AK29" s="331"/>
      <c r="AL29" s="329"/>
      <c r="AM29" s="334" t="s">
        <v>997</v>
      </c>
      <c r="AN29" s="330"/>
      <c r="AO29" s="334" t="s">
        <v>998</v>
      </c>
      <c r="AP29" s="331"/>
      <c r="AQ29" s="256"/>
      <c r="AR29" s="69">
        <f t="shared" si="0"/>
        <v>0</v>
      </c>
      <c r="AS29" s="56">
        <f t="shared" si="2"/>
        <v>0</v>
      </c>
      <c r="AT29" s="56">
        <f t="shared" si="3"/>
        <v>0</v>
      </c>
    </row>
    <row r="30" spans="1:46" ht="42.75" customHeight="1">
      <c r="A30" s="24">
        <f>IF('様式 A-1'!$AL$1="","",'様式 A-1'!$AL$1)</f>
      </c>
      <c r="B30" s="54"/>
      <c r="C30" s="55">
        <f t="shared" si="4"/>
      </c>
      <c r="D30" s="55">
        <f t="shared" si="1"/>
      </c>
      <c r="E30" s="28">
        <f>'様式 A-1'!$D$7</f>
        <v>0</v>
      </c>
      <c r="F30" s="28" t="e">
        <f>'様式 WA-1（集計作業用）'!$D$6</f>
        <v>#N/A</v>
      </c>
      <c r="G30" s="28">
        <f>'様式 A-1'!$AG$7</f>
        <v>0</v>
      </c>
      <c r="H30" s="24"/>
      <c r="I30" s="54" t="s">
        <v>200</v>
      </c>
      <c r="J30" s="40"/>
      <c r="K30" s="41"/>
      <c r="L30" s="40"/>
      <c r="M30" s="41"/>
      <c r="N30" s="24" t="s">
        <v>42</v>
      </c>
      <c r="O30" s="266"/>
      <c r="P30" s="202"/>
      <c r="Q30" s="184"/>
      <c r="R30" s="184"/>
      <c r="S30" s="184"/>
      <c r="T30" s="29"/>
      <c r="U30" s="29"/>
      <c r="V30" s="184"/>
      <c r="W30" s="184"/>
      <c r="X30" s="183"/>
      <c r="Y30" s="184">
        <f>IF(X30="","",DATEDIF(X30,'様式 A-1'!$G$2,"Y"))</f>
      </c>
      <c r="Z30" s="184"/>
      <c r="AA30" s="29"/>
      <c r="AB30" s="329"/>
      <c r="AC30" s="334" t="s">
        <v>997</v>
      </c>
      <c r="AD30" s="330"/>
      <c r="AE30" s="334" t="s">
        <v>998</v>
      </c>
      <c r="AF30" s="331"/>
      <c r="AG30" s="329"/>
      <c r="AH30" s="334" t="s">
        <v>997</v>
      </c>
      <c r="AI30" s="330"/>
      <c r="AJ30" s="334" t="s">
        <v>998</v>
      </c>
      <c r="AK30" s="331"/>
      <c r="AL30" s="329"/>
      <c r="AM30" s="334" t="s">
        <v>997</v>
      </c>
      <c r="AN30" s="330"/>
      <c r="AO30" s="334" t="s">
        <v>998</v>
      </c>
      <c r="AP30" s="331"/>
      <c r="AQ30" s="256"/>
      <c r="AR30" s="69">
        <f t="shared" si="0"/>
        <v>0</v>
      </c>
      <c r="AS30" s="56">
        <f t="shared" si="2"/>
        <v>0</v>
      </c>
      <c r="AT30" s="56">
        <f t="shared" si="3"/>
        <v>0</v>
      </c>
    </row>
    <row r="31" spans="1:46" ht="42.75" customHeight="1">
      <c r="A31" s="24">
        <f>IF('様式 A-1'!$AL$1="","",'様式 A-1'!$AL$1)</f>
      </c>
      <c r="B31" s="54"/>
      <c r="C31" s="55">
        <f t="shared" si="4"/>
      </c>
      <c r="D31" s="55">
        <f t="shared" si="1"/>
      </c>
      <c r="E31" s="28">
        <f>'様式 A-1'!$D$7</f>
        <v>0</v>
      </c>
      <c r="F31" s="28" t="e">
        <f>'様式 WA-1（集計作業用）'!$D$6</f>
        <v>#N/A</v>
      </c>
      <c r="G31" s="28">
        <f>'様式 A-1'!$AG$7</f>
        <v>0</v>
      </c>
      <c r="H31" s="24"/>
      <c r="I31" s="54" t="s">
        <v>201</v>
      </c>
      <c r="J31" s="40"/>
      <c r="K31" s="41"/>
      <c r="L31" s="40"/>
      <c r="M31" s="41"/>
      <c r="N31" s="24" t="s">
        <v>42</v>
      </c>
      <c r="O31" s="266"/>
      <c r="P31" s="202"/>
      <c r="Q31" s="184"/>
      <c r="R31" s="184"/>
      <c r="S31" s="184"/>
      <c r="T31" s="29"/>
      <c r="U31" s="29"/>
      <c r="V31" s="184"/>
      <c r="W31" s="184"/>
      <c r="X31" s="183"/>
      <c r="Y31" s="184">
        <f>IF(X31="","",DATEDIF(X31,'様式 A-1'!$G$2,"Y"))</f>
      </c>
      <c r="Z31" s="184"/>
      <c r="AA31" s="29"/>
      <c r="AB31" s="329"/>
      <c r="AC31" s="334" t="s">
        <v>997</v>
      </c>
      <c r="AD31" s="330"/>
      <c r="AE31" s="334" t="s">
        <v>998</v>
      </c>
      <c r="AF31" s="331"/>
      <c r="AG31" s="329"/>
      <c r="AH31" s="334" t="s">
        <v>997</v>
      </c>
      <c r="AI31" s="330"/>
      <c r="AJ31" s="334" t="s">
        <v>998</v>
      </c>
      <c r="AK31" s="331"/>
      <c r="AL31" s="329"/>
      <c r="AM31" s="334" t="s">
        <v>997</v>
      </c>
      <c r="AN31" s="330"/>
      <c r="AO31" s="334" t="s">
        <v>998</v>
      </c>
      <c r="AP31" s="331"/>
      <c r="AQ31" s="256"/>
      <c r="AR31" s="69">
        <f t="shared" si="0"/>
        <v>0</v>
      </c>
      <c r="AS31" s="56">
        <f t="shared" si="2"/>
        <v>0</v>
      </c>
      <c r="AT31" s="56">
        <f t="shared" si="3"/>
        <v>0</v>
      </c>
    </row>
    <row r="32" spans="1:46" ht="42.75" customHeight="1">
      <c r="A32" s="24">
        <f>IF('様式 A-1'!$AL$1="","",'様式 A-1'!$AL$1)</f>
      </c>
      <c r="B32" s="54"/>
      <c r="C32" s="55">
        <f t="shared" si="4"/>
      </c>
      <c r="D32" s="55">
        <f t="shared" si="1"/>
      </c>
      <c r="E32" s="28">
        <f>'様式 A-1'!$D$7</f>
        <v>0</v>
      </c>
      <c r="F32" s="28" t="e">
        <f>'様式 WA-1（集計作業用）'!$D$6</f>
        <v>#N/A</v>
      </c>
      <c r="G32" s="28">
        <f>'様式 A-1'!$AG$7</f>
        <v>0</v>
      </c>
      <c r="H32" s="24"/>
      <c r="I32" s="54" t="s">
        <v>202</v>
      </c>
      <c r="J32" s="40"/>
      <c r="K32" s="41"/>
      <c r="L32" s="40"/>
      <c r="M32" s="41"/>
      <c r="N32" s="24" t="s">
        <v>42</v>
      </c>
      <c r="O32" s="266"/>
      <c r="P32" s="202"/>
      <c r="Q32" s="184"/>
      <c r="R32" s="184"/>
      <c r="S32" s="184"/>
      <c r="T32" s="29"/>
      <c r="U32" s="29"/>
      <c r="V32" s="184"/>
      <c r="W32" s="184"/>
      <c r="X32" s="183"/>
      <c r="Y32" s="184">
        <f>IF(X32="","",DATEDIF(X32,'様式 A-1'!$G$2,"Y"))</f>
      </c>
      <c r="Z32" s="184"/>
      <c r="AA32" s="29"/>
      <c r="AB32" s="329"/>
      <c r="AC32" s="334" t="s">
        <v>997</v>
      </c>
      <c r="AD32" s="330"/>
      <c r="AE32" s="334" t="s">
        <v>998</v>
      </c>
      <c r="AF32" s="331"/>
      <c r="AG32" s="329"/>
      <c r="AH32" s="334" t="s">
        <v>997</v>
      </c>
      <c r="AI32" s="330"/>
      <c r="AJ32" s="334" t="s">
        <v>998</v>
      </c>
      <c r="AK32" s="331"/>
      <c r="AL32" s="329"/>
      <c r="AM32" s="334" t="s">
        <v>997</v>
      </c>
      <c r="AN32" s="330"/>
      <c r="AO32" s="334" t="s">
        <v>998</v>
      </c>
      <c r="AP32" s="331"/>
      <c r="AQ32" s="256"/>
      <c r="AR32" s="69">
        <f t="shared" si="0"/>
        <v>0</v>
      </c>
      <c r="AS32" s="56">
        <f t="shared" si="2"/>
        <v>0</v>
      </c>
      <c r="AT32" s="56">
        <f t="shared" si="3"/>
        <v>0</v>
      </c>
    </row>
    <row r="33" spans="1:46" ht="42.75" customHeight="1">
      <c r="A33" s="24">
        <f>IF('様式 A-1'!$AL$1="","",'様式 A-1'!$AL$1)</f>
      </c>
      <c r="B33" s="54"/>
      <c r="C33" s="55">
        <f t="shared" si="4"/>
      </c>
      <c r="D33" s="55">
        <f t="shared" si="1"/>
      </c>
      <c r="E33" s="28">
        <f>'様式 A-1'!$D$7</f>
        <v>0</v>
      </c>
      <c r="F33" s="28" t="e">
        <f>'様式 WA-1（集計作業用）'!$D$6</f>
        <v>#N/A</v>
      </c>
      <c r="G33" s="28">
        <f>'様式 A-1'!$AG$7</f>
        <v>0</v>
      </c>
      <c r="H33" s="24"/>
      <c r="I33" s="54" t="s">
        <v>203</v>
      </c>
      <c r="J33" s="40"/>
      <c r="K33" s="41"/>
      <c r="L33" s="40"/>
      <c r="M33" s="41"/>
      <c r="N33" s="24" t="s">
        <v>42</v>
      </c>
      <c r="O33" s="266"/>
      <c r="P33" s="202"/>
      <c r="Q33" s="184"/>
      <c r="R33" s="184"/>
      <c r="S33" s="184"/>
      <c r="T33" s="29"/>
      <c r="U33" s="29"/>
      <c r="V33" s="184"/>
      <c r="W33" s="184"/>
      <c r="X33" s="183"/>
      <c r="Y33" s="184">
        <f>IF(X33="","",DATEDIF(X33,'様式 A-1'!$G$2,"Y"))</f>
      </c>
      <c r="Z33" s="184"/>
      <c r="AA33" s="29"/>
      <c r="AB33" s="329"/>
      <c r="AC33" s="334" t="s">
        <v>997</v>
      </c>
      <c r="AD33" s="330"/>
      <c r="AE33" s="334" t="s">
        <v>998</v>
      </c>
      <c r="AF33" s="331"/>
      <c r="AG33" s="329"/>
      <c r="AH33" s="334" t="s">
        <v>997</v>
      </c>
      <c r="AI33" s="330"/>
      <c r="AJ33" s="334" t="s">
        <v>998</v>
      </c>
      <c r="AK33" s="331"/>
      <c r="AL33" s="329"/>
      <c r="AM33" s="334" t="s">
        <v>997</v>
      </c>
      <c r="AN33" s="330"/>
      <c r="AO33" s="334" t="s">
        <v>998</v>
      </c>
      <c r="AP33" s="331"/>
      <c r="AQ33" s="256"/>
      <c r="AR33" s="69">
        <f t="shared" si="0"/>
        <v>0</v>
      </c>
      <c r="AS33" s="56">
        <f t="shared" si="2"/>
        <v>0</v>
      </c>
      <c r="AT33" s="56">
        <f t="shared" si="3"/>
        <v>0</v>
      </c>
    </row>
    <row r="34" spans="1:46" ht="42.75" customHeight="1">
      <c r="A34" s="24">
        <f>IF('様式 A-1'!$AL$1="","",'様式 A-1'!$AL$1)</f>
      </c>
      <c r="B34" s="54"/>
      <c r="C34" s="55">
        <f t="shared" si="4"/>
      </c>
      <c r="D34" s="55">
        <f t="shared" si="1"/>
      </c>
      <c r="E34" s="28">
        <f>'様式 A-1'!$D$7</f>
        <v>0</v>
      </c>
      <c r="F34" s="28" t="e">
        <f>'様式 WA-1（集計作業用）'!$D$6</f>
        <v>#N/A</v>
      </c>
      <c r="G34" s="28">
        <f>'様式 A-1'!$AG$7</f>
        <v>0</v>
      </c>
      <c r="H34" s="24"/>
      <c r="I34" s="54" t="s">
        <v>204</v>
      </c>
      <c r="J34" s="40"/>
      <c r="K34" s="41"/>
      <c r="L34" s="40"/>
      <c r="M34" s="41"/>
      <c r="N34" s="24" t="s">
        <v>42</v>
      </c>
      <c r="O34" s="266"/>
      <c r="P34" s="202"/>
      <c r="Q34" s="184"/>
      <c r="R34" s="184"/>
      <c r="S34" s="184"/>
      <c r="T34" s="29"/>
      <c r="U34" s="29"/>
      <c r="V34" s="184"/>
      <c r="W34" s="184"/>
      <c r="X34" s="183"/>
      <c r="Y34" s="184">
        <f>IF(X34="","",DATEDIF(X34,'様式 A-1'!$G$2,"Y"))</f>
      </c>
      <c r="Z34" s="184"/>
      <c r="AA34" s="29"/>
      <c r="AB34" s="329"/>
      <c r="AC34" s="334" t="s">
        <v>997</v>
      </c>
      <c r="AD34" s="330"/>
      <c r="AE34" s="334" t="s">
        <v>998</v>
      </c>
      <c r="AF34" s="331"/>
      <c r="AG34" s="329"/>
      <c r="AH34" s="334" t="s">
        <v>997</v>
      </c>
      <c r="AI34" s="330"/>
      <c r="AJ34" s="334" t="s">
        <v>998</v>
      </c>
      <c r="AK34" s="331"/>
      <c r="AL34" s="329"/>
      <c r="AM34" s="334" t="s">
        <v>997</v>
      </c>
      <c r="AN34" s="330"/>
      <c r="AO34" s="334" t="s">
        <v>998</v>
      </c>
      <c r="AP34" s="331"/>
      <c r="AQ34" s="256"/>
      <c r="AR34" s="69">
        <f t="shared" si="0"/>
        <v>0</v>
      </c>
      <c r="AS34" s="56">
        <f t="shared" si="2"/>
        <v>0</v>
      </c>
      <c r="AT34" s="56">
        <f t="shared" si="3"/>
        <v>0</v>
      </c>
    </row>
    <row r="35" spans="1:46" ht="42.75" customHeight="1">
      <c r="A35" s="24">
        <f>IF('様式 A-1'!$AL$1="","",'様式 A-1'!$AL$1)</f>
      </c>
      <c r="B35" s="54"/>
      <c r="C35" s="55">
        <f t="shared" si="4"/>
      </c>
      <c r="D35" s="55">
        <f t="shared" si="1"/>
      </c>
      <c r="E35" s="28">
        <f>'様式 A-1'!$D$7</f>
        <v>0</v>
      </c>
      <c r="F35" s="28" t="e">
        <f>'様式 WA-1（集計作業用）'!$D$6</f>
        <v>#N/A</v>
      </c>
      <c r="G35" s="28">
        <f>'様式 A-1'!$AG$7</f>
        <v>0</v>
      </c>
      <c r="H35" s="24"/>
      <c r="I35" s="54" t="s">
        <v>205</v>
      </c>
      <c r="J35" s="40"/>
      <c r="K35" s="41"/>
      <c r="L35" s="40"/>
      <c r="M35" s="41"/>
      <c r="N35" s="24" t="s">
        <v>42</v>
      </c>
      <c r="O35" s="266"/>
      <c r="P35" s="202"/>
      <c r="Q35" s="184"/>
      <c r="R35" s="184"/>
      <c r="S35" s="184"/>
      <c r="T35" s="29"/>
      <c r="U35" s="29"/>
      <c r="V35" s="184"/>
      <c r="W35" s="184"/>
      <c r="X35" s="183"/>
      <c r="Y35" s="184">
        <f>IF(X35="","",DATEDIF(X35,'様式 A-1'!$G$2,"Y"))</f>
      </c>
      <c r="Z35" s="184"/>
      <c r="AA35" s="29"/>
      <c r="AB35" s="329"/>
      <c r="AC35" s="334" t="s">
        <v>997</v>
      </c>
      <c r="AD35" s="330"/>
      <c r="AE35" s="334" t="s">
        <v>998</v>
      </c>
      <c r="AF35" s="331"/>
      <c r="AG35" s="329"/>
      <c r="AH35" s="334" t="s">
        <v>997</v>
      </c>
      <c r="AI35" s="330"/>
      <c r="AJ35" s="334" t="s">
        <v>998</v>
      </c>
      <c r="AK35" s="331"/>
      <c r="AL35" s="329"/>
      <c r="AM35" s="334" t="s">
        <v>997</v>
      </c>
      <c r="AN35" s="330"/>
      <c r="AO35" s="334" t="s">
        <v>998</v>
      </c>
      <c r="AP35" s="331"/>
      <c r="AQ35" s="256"/>
      <c r="AR35" s="69">
        <f t="shared" si="0"/>
        <v>0</v>
      </c>
      <c r="AS35" s="56">
        <f t="shared" si="2"/>
        <v>0</v>
      </c>
      <c r="AT35" s="56">
        <f t="shared" si="3"/>
        <v>0</v>
      </c>
    </row>
    <row r="36" spans="1:46" ht="42.75" customHeight="1">
      <c r="A36" s="24">
        <f>IF('様式 A-1'!$AL$1="","",'様式 A-1'!$AL$1)</f>
      </c>
      <c r="B36" s="54"/>
      <c r="C36" s="55">
        <f t="shared" si="4"/>
      </c>
      <c r="D36" s="55">
        <f t="shared" si="1"/>
      </c>
      <c r="E36" s="28">
        <f>'様式 A-1'!$D$7</f>
        <v>0</v>
      </c>
      <c r="F36" s="28" t="e">
        <f>'様式 WA-1（集計作業用）'!$D$6</f>
        <v>#N/A</v>
      </c>
      <c r="G36" s="28">
        <f>'様式 A-1'!$AG$7</f>
        <v>0</v>
      </c>
      <c r="H36" s="24"/>
      <c r="I36" s="54" t="s">
        <v>206</v>
      </c>
      <c r="J36" s="40"/>
      <c r="K36" s="41"/>
      <c r="L36" s="40"/>
      <c r="M36" s="41"/>
      <c r="N36" s="24" t="s">
        <v>42</v>
      </c>
      <c r="O36" s="266"/>
      <c r="P36" s="202"/>
      <c r="Q36" s="184"/>
      <c r="R36" s="184"/>
      <c r="S36" s="184"/>
      <c r="T36" s="29"/>
      <c r="U36" s="29"/>
      <c r="V36" s="184"/>
      <c r="W36" s="184"/>
      <c r="X36" s="183"/>
      <c r="Y36" s="184">
        <f>IF(X36="","",DATEDIF(X36,'様式 A-1'!$G$2,"Y"))</f>
      </c>
      <c r="Z36" s="184"/>
      <c r="AA36" s="29"/>
      <c r="AB36" s="329"/>
      <c r="AC36" s="334" t="s">
        <v>997</v>
      </c>
      <c r="AD36" s="330"/>
      <c r="AE36" s="334" t="s">
        <v>998</v>
      </c>
      <c r="AF36" s="331"/>
      <c r="AG36" s="329"/>
      <c r="AH36" s="334" t="s">
        <v>997</v>
      </c>
      <c r="AI36" s="330"/>
      <c r="AJ36" s="334" t="s">
        <v>998</v>
      </c>
      <c r="AK36" s="331"/>
      <c r="AL36" s="329"/>
      <c r="AM36" s="334" t="s">
        <v>997</v>
      </c>
      <c r="AN36" s="330"/>
      <c r="AO36" s="334" t="s">
        <v>998</v>
      </c>
      <c r="AP36" s="331"/>
      <c r="AQ36" s="256"/>
      <c r="AR36" s="69">
        <f t="shared" si="0"/>
        <v>0</v>
      </c>
      <c r="AS36" s="56">
        <f t="shared" si="2"/>
        <v>0</v>
      </c>
      <c r="AT36" s="56">
        <f t="shared" si="3"/>
        <v>0</v>
      </c>
    </row>
    <row r="37" spans="1:46" ht="42.75" customHeight="1">
      <c r="A37" s="24">
        <f>IF('様式 A-1'!$AL$1="","",'様式 A-1'!$AL$1)</f>
      </c>
      <c r="B37" s="54"/>
      <c r="C37" s="55">
        <f t="shared" si="4"/>
      </c>
      <c r="D37" s="55">
        <f t="shared" si="1"/>
      </c>
      <c r="E37" s="28">
        <f>'様式 A-1'!$D$7</f>
        <v>0</v>
      </c>
      <c r="F37" s="28" t="e">
        <f>'様式 WA-1（集計作業用）'!$D$6</f>
        <v>#N/A</v>
      </c>
      <c r="G37" s="28">
        <f>'様式 A-1'!$AG$7</f>
        <v>0</v>
      </c>
      <c r="H37" s="24"/>
      <c r="I37" s="54" t="s">
        <v>207</v>
      </c>
      <c r="J37" s="40"/>
      <c r="K37" s="41"/>
      <c r="L37" s="40"/>
      <c r="M37" s="41"/>
      <c r="N37" s="24" t="s">
        <v>42</v>
      </c>
      <c r="O37" s="266"/>
      <c r="P37" s="202"/>
      <c r="Q37" s="184"/>
      <c r="R37" s="184"/>
      <c r="S37" s="184"/>
      <c r="T37" s="29"/>
      <c r="U37" s="29"/>
      <c r="V37" s="184"/>
      <c r="W37" s="184"/>
      <c r="X37" s="183"/>
      <c r="Y37" s="184">
        <f>IF(X37="","",DATEDIF(X37,'様式 A-1'!$G$2,"Y"))</f>
      </c>
      <c r="Z37" s="184"/>
      <c r="AA37" s="29"/>
      <c r="AB37" s="329"/>
      <c r="AC37" s="334" t="s">
        <v>997</v>
      </c>
      <c r="AD37" s="330"/>
      <c r="AE37" s="334" t="s">
        <v>998</v>
      </c>
      <c r="AF37" s="331"/>
      <c r="AG37" s="329"/>
      <c r="AH37" s="334" t="s">
        <v>997</v>
      </c>
      <c r="AI37" s="330"/>
      <c r="AJ37" s="334" t="s">
        <v>998</v>
      </c>
      <c r="AK37" s="331"/>
      <c r="AL37" s="329"/>
      <c r="AM37" s="334" t="s">
        <v>997</v>
      </c>
      <c r="AN37" s="330"/>
      <c r="AO37" s="334" t="s">
        <v>998</v>
      </c>
      <c r="AP37" s="331"/>
      <c r="AQ37" s="256"/>
      <c r="AR37" s="69">
        <f t="shared" si="0"/>
        <v>0</v>
      </c>
      <c r="AS37" s="56">
        <f t="shared" si="2"/>
        <v>0</v>
      </c>
      <c r="AT37" s="56">
        <f t="shared" si="3"/>
        <v>0</v>
      </c>
    </row>
    <row r="38" spans="1:46" ht="42.75" customHeight="1">
      <c r="A38" s="24">
        <f>IF('様式 A-1'!$AL$1="","",'様式 A-1'!$AL$1)</f>
      </c>
      <c r="B38" s="54"/>
      <c r="C38" s="55">
        <f t="shared" si="4"/>
      </c>
      <c r="D38" s="55">
        <f t="shared" si="1"/>
      </c>
      <c r="E38" s="28">
        <f>'様式 A-1'!$D$7</f>
        <v>0</v>
      </c>
      <c r="F38" s="28" t="e">
        <f>'様式 WA-1（集計作業用）'!$D$6</f>
        <v>#N/A</v>
      </c>
      <c r="G38" s="28">
        <f>'様式 A-1'!$AG$7</f>
        <v>0</v>
      </c>
      <c r="H38" s="24"/>
      <c r="I38" s="54" t="s">
        <v>208</v>
      </c>
      <c r="J38" s="40"/>
      <c r="K38" s="41"/>
      <c r="L38" s="40"/>
      <c r="M38" s="41"/>
      <c r="N38" s="24" t="s">
        <v>42</v>
      </c>
      <c r="O38" s="266"/>
      <c r="P38" s="202"/>
      <c r="Q38" s="184"/>
      <c r="R38" s="184"/>
      <c r="S38" s="184"/>
      <c r="T38" s="29"/>
      <c r="U38" s="29"/>
      <c r="V38" s="184"/>
      <c r="W38" s="184"/>
      <c r="X38" s="183"/>
      <c r="Y38" s="184">
        <f>IF(X38="","",DATEDIF(X38,'様式 A-1'!$G$2,"Y"))</f>
      </c>
      <c r="Z38" s="184"/>
      <c r="AA38" s="29"/>
      <c r="AB38" s="329"/>
      <c r="AC38" s="334" t="s">
        <v>997</v>
      </c>
      <c r="AD38" s="330"/>
      <c r="AE38" s="334" t="s">
        <v>998</v>
      </c>
      <c r="AF38" s="331"/>
      <c r="AG38" s="329"/>
      <c r="AH38" s="334" t="s">
        <v>997</v>
      </c>
      <c r="AI38" s="330"/>
      <c r="AJ38" s="334" t="s">
        <v>998</v>
      </c>
      <c r="AK38" s="331"/>
      <c r="AL38" s="329"/>
      <c r="AM38" s="334" t="s">
        <v>997</v>
      </c>
      <c r="AN38" s="330"/>
      <c r="AO38" s="334" t="s">
        <v>998</v>
      </c>
      <c r="AP38" s="331"/>
      <c r="AQ38" s="256"/>
      <c r="AR38" s="69">
        <f t="shared" si="0"/>
        <v>0</v>
      </c>
      <c r="AS38" s="56">
        <f t="shared" si="2"/>
        <v>0</v>
      </c>
      <c r="AT38" s="56">
        <f t="shared" si="3"/>
        <v>0</v>
      </c>
    </row>
    <row r="39" spans="1:46" ht="42.75" customHeight="1">
      <c r="A39" s="24">
        <f>IF('様式 A-1'!$AL$1="","",'様式 A-1'!$AL$1)</f>
      </c>
      <c r="B39" s="54"/>
      <c r="C39" s="55">
        <f t="shared" si="4"/>
      </c>
      <c r="D39" s="55">
        <f t="shared" si="1"/>
      </c>
      <c r="E39" s="28">
        <f>'様式 A-1'!$D$7</f>
        <v>0</v>
      </c>
      <c r="F39" s="28" t="e">
        <f>'様式 WA-1（集計作業用）'!$D$6</f>
        <v>#N/A</v>
      </c>
      <c r="G39" s="28">
        <f>'様式 A-1'!$AG$7</f>
        <v>0</v>
      </c>
      <c r="H39" s="24"/>
      <c r="I39" s="54" t="s">
        <v>209</v>
      </c>
      <c r="J39" s="40"/>
      <c r="K39" s="41"/>
      <c r="L39" s="40"/>
      <c r="M39" s="41"/>
      <c r="N39" s="24" t="s">
        <v>42</v>
      </c>
      <c r="O39" s="266"/>
      <c r="P39" s="202"/>
      <c r="Q39" s="184"/>
      <c r="R39" s="184"/>
      <c r="S39" s="184"/>
      <c r="T39" s="29"/>
      <c r="U39" s="29"/>
      <c r="V39" s="184"/>
      <c r="W39" s="184"/>
      <c r="X39" s="183"/>
      <c r="Y39" s="184">
        <f>IF(X39="","",DATEDIF(X39,'様式 A-1'!$G$2,"Y"))</f>
      </c>
      <c r="Z39" s="184"/>
      <c r="AA39" s="29"/>
      <c r="AB39" s="329"/>
      <c r="AC39" s="334" t="s">
        <v>997</v>
      </c>
      <c r="AD39" s="330"/>
      <c r="AE39" s="334" t="s">
        <v>998</v>
      </c>
      <c r="AF39" s="331"/>
      <c r="AG39" s="329"/>
      <c r="AH39" s="334" t="s">
        <v>997</v>
      </c>
      <c r="AI39" s="330"/>
      <c r="AJ39" s="334" t="s">
        <v>998</v>
      </c>
      <c r="AK39" s="331"/>
      <c r="AL39" s="329"/>
      <c r="AM39" s="334" t="s">
        <v>997</v>
      </c>
      <c r="AN39" s="330"/>
      <c r="AO39" s="334" t="s">
        <v>998</v>
      </c>
      <c r="AP39" s="331"/>
      <c r="AQ39" s="256"/>
      <c r="AR39" s="69">
        <f t="shared" si="0"/>
        <v>0</v>
      </c>
      <c r="AS39" s="56">
        <f t="shared" si="2"/>
        <v>0</v>
      </c>
      <c r="AT39" s="56">
        <f t="shared" si="3"/>
        <v>0</v>
      </c>
    </row>
    <row r="40" spans="1:46" ht="42.75" customHeight="1">
      <c r="A40" s="24">
        <f>IF('様式 A-1'!$AL$1="","",'様式 A-1'!$AL$1)</f>
      </c>
      <c r="B40" s="54"/>
      <c r="C40" s="55">
        <f t="shared" si="4"/>
      </c>
      <c r="D40" s="55">
        <f t="shared" si="1"/>
      </c>
      <c r="E40" s="28">
        <f>'様式 A-1'!$D$7</f>
        <v>0</v>
      </c>
      <c r="F40" s="28" t="e">
        <f>'様式 WA-1（集計作業用）'!$D$6</f>
        <v>#N/A</v>
      </c>
      <c r="G40" s="28">
        <f>'様式 A-1'!$AG$7</f>
        <v>0</v>
      </c>
      <c r="H40" s="24"/>
      <c r="I40" s="54" t="s">
        <v>210</v>
      </c>
      <c r="J40" s="40"/>
      <c r="K40" s="41"/>
      <c r="L40" s="40"/>
      <c r="M40" s="41"/>
      <c r="N40" s="24" t="s">
        <v>42</v>
      </c>
      <c r="O40" s="266"/>
      <c r="P40" s="202"/>
      <c r="Q40" s="184"/>
      <c r="R40" s="184"/>
      <c r="S40" s="184"/>
      <c r="T40" s="29"/>
      <c r="U40" s="29"/>
      <c r="V40" s="184"/>
      <c r="W40" s="184"/>
      <c r="X40" s="183"/>
      <c r="Y40" s="184">
        <f>IF(X40="","",DATEDIF(X40,'様式 A-1'!$G$2,"Y"))</f>
      </c>
      <c r="Z40" s="184"/>
      <c r="AA40" s="29"/>
      <c r="AB40" s="329"/>
      <c r="AC40" s="334" t="s">
        <v>997</v>
      </c>
      <c r="AD40" s="330"/>
      <c r="AE40" s="334" t="s">
        <v>998</v>
      </c>
      <c r="AF40" s="331"/>
      <c r="AG40" s="329"/>
      <c r="AH40" s="334" t="s">
        <v>997</v>
      </c>
      <c r="AI40" s="330"/>
      <c r="AJ40" s="334" t="s">
        <v>998</v>
      </c>
      <c r="AK40" s="331"/>
      <c r="AL40" s="329"/>
      <c r="AM40" s="334" t="s">
        <v>997</v>
      </c>
      <c r="AN40" s="330"/>
      <c r="AO40" s="334" t="s">
        <v>998</v>
      </c>
      <c r="AP40" s="331"/>
      <c r="AQ40" s="256"/>
      <c r="AR40" s="69">
        <f aca="true" t="shared" si="5" ref="AR40:AR71">COUNT(AB40:AP40)</f>
        <v>0</v>
      </c>
      <c r="AS40" s="56">
        <f t="shared" si="2"/>
        <v>0</v>
      </c>
      <c r="AT40" s="56">
        <f t="shared" si="3"/>
        <v>0</v>
      </c>
    </row>
    <row r="41" spans="1:46" ht="42.75" customHeight="1">
      <c r="A41" s="24">
        <f>IF('様式 A-1'!$AL$1="","",'様式 A-1'!$AL$1)</f>
      </c>
      <c r="B41" s="54"/>
      <c r="C41" s="55">
        <f t="shared" si="4"/>
      </c>
      <c r="D41" s="55">
        <f t="shared" si="1"/>
      </c>
      <c r="E41" s="28">
        <f>'様式 A-1'!$D$7</f>
        <v>0</v>
      </c>
      <c r="F41" s="28" t="e">
        <f>'様式 WA-1（集計作業用）'!$D$6</f>
        <v>#N/A</v>
      </c>
      <c r="G41" s="28">
        <f>'様式 A-1'!$AG$7</f>
        <v>0</v>
      </c>
      <c r="H41" s="24"/>
      <c r="I41" s="54" t="s">
        <v>211</v>
      </c>
      <c r="J41" s="40"/>
      <c r="K41" s="41"/>
      <c r="L41" s="40"/>
      <c r="M41" s="41"/>
      <c r="N41" s="24" t="s">
        <v>42</v>
      </c>
      <c r="O41" s="266"/>
      <c r="P41" s="202"/>
      <c r="Q41" s="184"/>
      <c r="R41" s="184"/>
      <c r="S41" s="184"/>
      <c r="T41" s="29"/>
      <c r="U41" s="29"/>
      <c r="V41" s="184"/>
      <c r="W41" s="184"/>
      <c r="X41" s="183"/>
      <c r="Y41" s="184">
        <f>IF(X41="","",DATEDIF(X41,'様式 A-1'!$G$2,"Y"))</f>
      </c>
      <c r="Z41" s="184"/>
      <c r="AA41" s="29"/>
      <c r="AB41" s="329"/>
      <c r="AC41" s="334" t="s">
        <v>997</v>
      </c>
      <c r="AD41" s="330"/>
      <c r="AE41" s="334" t="s">
        <v>998</v>
      </c>
      <c r="AF41" s="331"/>
      <c r="AG41" s="329"/>
      <c r="AH41" s="334" t="s">
        <v>997</v>
      </c>
      <c r="AI41" s="330"/>
      <c r="AJ41" s="334" t="s">
        <v>998</v>
      </c>
      <c r="AK41" s="331"/>
      <c r="AL41" s="329"/>
      <c r="AM41" s="334" t="s">
        <v>997</v>
      </c>
      <c r="AN41" s="330"/>
      <c r="AO41" s="334" t="s">
        <v>998</v>
      </c>
      <c r="AP41" s="331"/>
      <c r="AQ41" s="256"/>
      <c r="AR41" s="69">
        <f t="shared" si="5"/>
        <v>0</v>
      </c>
      <c r="AS41" s="56">
        <f t="shared" si="2"/>
        <v>0</v>
      </c>
      <c r="AT41" s="56">
        <f t="shared" si="3"/>
        <v>0</v>
      </c>
    </row>
    <row r="42" spans="1:46" ht="42.75" customHeight="1">
      <c r="A42" s="24">
        <f>IF('様式 A-1'!$AL$1="","",'様式 A-1'!$AL$1)</f>
      </c>
      <c r="B42" s="54"/>
      <c r="C42" s="55">
        <f t="shared" si="4"/>
      </c>
      <c r="D42" s="55">
        <f t="shared" si="1"/>
      </c>
      <c r="E42" s="28">
        <f>'様式 A-1'!$D$7</f>
        <v>0</v>
      </c>
      <c r="F42" s="28" t="e">
        <f>'様式 WA-1（集計作業用）'!$D$6</f>
        <v>#N/A</v>
      </c>
      <c r="G42" s="28">
        <f>'様式 A-1'!$AG$7</f>
        <v>0</v>
      </c>
      <c r="H42" s="24"/>
      <c r="I42" s="54" t="s">
        <v>212</v>
      </c>
      <c r="J42" s="40"/>
      <c r="K42" s="41"/>
      <c r="L42" s="40"/>
      <c r="M42" s="41"/>
      <c r="N42" s="24" t="s">
        <v>42</v>
      </c>
      <c r="O42" s="266"/>
      <c r="P42" s="202"/>
      <c r="Q42" s="184"/>
      <c r="R42" s="184"/>
      <c r="S42" s="184"/>
      <c r="T42" s="29"/>
      <c r="U42" s="29"/>
      <c r="V42" s="184"/>
      <c r="W42" s="184"/>
      <c r="X42" s="183"/>
      <c r="Y42" s="184">
        <f>IF(X42="","",DATEDIF(X42,'様式 A-1'!$G$2,"Y"))</f>
      </c>
      <c r="Z42" s="184"/>
      <c r="AA42" s="29"/>
      <c r="AB42" s="329"/>
      <c r="AC42" s="334" t="s">
        <v>997</v>
      </c>
      <c r="AD42" s="330"/>
      <c r="AE42" s="334" t="s">
        <v>998</v>
      </c>
      <c r="AF42" s="331"/>
      <c r="AG42" s="329"/>
      <c r="AH42" s="334" t="s">
        <v>997</v>
      </c>
      <c r="AI42" s="330"/>
      <c r="AJ42" s="334" t="s">
        <v>998</v>
      </c>
      <c r="AK42" s="331"/>
      <c r="AL42" s="329"/>
      <c r="AM42" s="334" t="s">
        <v>997</v>
      </c>
      <c r="AN42" s="330"/>
      <c r="AO42" s="334" t="s">
        <v>998</v>
      </c>
      <c r="AP42" s="331"/>
      <c r="AQ42" s="256"/>
      <c r="AR42" s="69">
        <f t="shared" si="5"/>
        <v>0</v>
      </c>
      <c r="AS42" s="56">
        <f t="shared" si="2"/>
        <v>0</v>
      </c>
      <c r="AT42" s="56">
        <f t="shared" si="3"/>
        <v>0</v>
      </c>
    </row>
    <row r="43" spans="1:46" ht="42.75" customHeight="1">
      <c r="A43" s="24">
        <f>IF('様式 A-1'!$AL$1="","",'様式 A-1'!$AL$1)</f>
      </c>
      <c r="B43" s="54"/>
      <c r="C43" s="55">
        <f t="shared" si="4"/>
      </c>
      <c r="D43" s="55">
        <f t="shared" si="1"/>
      </c>
      <c r="E43" s="28">
        <f>'様式 A-1'!$D$7</f>
        <v>0</v>
      </c>
      <c r="F43" s="28" t="e">
        <f>'様式 WA-1（集計作業用）'!$D$6</f>
        <v>#N/A</v>
      </c>
      <c r="G43" s="28">
        <f>'様式 A-1'!$AG$7</f>
        <v>0</v>
      </c>
      <c r="H43" s="24"/>
      <c r="I43" s="54" t="s">
        <v>213</v>
      </c>
      <c r="J43" s="40"/>
      <c r="K43" s="41"/>
      <c r="L43" s="40"/>
      <c r="M43" s="41"/>
      <c r="N43" s="24" t="s">
        <v>42</v>
      </c>
      <c r="O43" s="266"/>
      <c r="P43" s="202"/>
      <c r="Q43" s="184"/>
      <c r="R43" s="184"/>
      <c r="S43" s="184"/>
      <c r="T43" s="29"/>
      <c r="U43" s="29"/>
      <c r="V43" s="184"/>
      <c r="W43" s="184"/>
      <c r="X43" s="183"/>
      <c r="Y43" s="184">
        <f>IF(X43="","",DATEDIF(X43,'様式 A-1'!$G$2,"Y"))</f>
      </c>
      <c r="Z43" s="184"/>
      <c r="AA43" s="29"/>
      <c r="AB43" s="329"/>
      <c r="AC43" s="334" t="s">
        <v>997</v>
      </c>
      <c r="AD43" s="330"/>
      <c r="AE43" s="334" t="s">
        <v>998</v>
      </c>
      <c r="AF43" s="331"/>
      <c r="AG43" s="329"/>
      <c r="AH43" s="334" t="s">
        <v>997</v>
      </c>
      <c r="AI43" s="330"/>
      <c r="AJ43" s="334" t="s">
        <v>998</v>
      </c>
      <c r="AK43" s="331"/>
      <c r="AL43" s="329"/>
      <c r="AM43" s="334" t="s">
        <v>997</v>
      </c>
      <c r="AN43" s="330"/>
      <c r="AO43" s="334" t="s">
        <v>998</v>
      </c>
      <c r="AP43" s="331"/>
      <c r="AQ43" s="256"/>
      <c r="AR43" s="69">
        <f t="shared" si="5"/>
        <v>0</v>
      </c>
      <c r="AS43" s="56">
        <f t="shared" si="2"/>
        <v>0</v>
      </c>
      <c r="AT43" s="56">
        <f t="shared" si="3"/>
        <v>0</v>
      </c>
    </row>
    <row r="44" spans="1:46" ht="42.75" customHeight="1">
      <c r="A44" s="24">
        <f>IF('様式 A-1'!$AL$1="","",'様式 A-1'!$AL$1)</f>
      </c>
      <c r="B44" s="54"/>
      <c r="C44" s="55">
        <f t="shared" si="4"/>
      </c>
      <c r="D44" s="55">
        <f t="shared" si="1"/>
      </c>
      <c r="E44" s="28">
        <f>'様式 A-1'!$D$7</f>
        <v>0</v>
      </c>
      <c r="F44" s="28" t="e">
        <f>'様式 WA-1（集計作業用）'!$D$6</f>
        <v>#N/A</v>
      </c>
      <c r="G44" s="28">
        <f>'様式 A-1'!$AG$7</f>
        <v>0</v>
      </c>
      <c r="H44" s="24"/>
      <c r="I44" s="54" t="s">
        <v>214</v>
      </c>
      <c r="J44" s="40"/>
      <c r="K44" s="41"/>
      <c r="L44" s="40"/>
      <c r="M44" s="41"/>
      <c r="N44" s="24" t="s">
        <v>42</v>
      </c>
      <c r="O44" s="266"/>
      <c r="P44" s="202"/>
      <c r="Q44" s="184"/>
      <c r="R44" s="184"/>
      <c r="S44" s="184"/>
      <c r="T44" s="29"/>
      <c r="U44" s="29"/>
      <c r="V44" s="184"/>
      <c r="W44" s="184"/>
      <c r="X44" s="183"/>
      <c r="Y44" s="184">
        <f>IF(X44="","",DATEDIF(X44,'様式 A-1'!$G$2,"Y"))</f>
      </c>
      <c r="Z44" s="184"/>
      <c r="AA44" s="29"/>
      <c r="AB44" s="329"/>
      <c r="AC44" s="334" t="s">
        <v>997</v>
      </c>
      <c r="AD44" s="330"/>
      <c r="AE44" s="334" t="s">
        <v>998</v>
      </c>
      <c r="AF44" s="331"/>
      <c r="AG44" s="329"/>
      <c r="AH44" s="334" t="s">
        <v>997</v>
      </c>
      <c r="AI44" s="330"/>
      <c r="AJ44" s="334" t="s">
        <v>998</v>
      </c>
      <c r="AK44" s="331"/>
      <c r="AL44" s="329"/>
      <c r="AM44" s="334" t="s">
        <v>997</v>
      </c>
      <c r="AN44" s="330"/>
      <c r="AO44" s="334" t="s">
        <v>998</v>
      </c>
      <c r="AP44" s="331"/>
      <c r="AQ44" s="256"/>
      <c r="AR44" s="69">
        <f t="shared" si="5"/>
        <v>0</v>
      </c>
      <c r="AS44" s="56">
        <f t="shared" si="2"/>
        <v>0</v>
      </c>
      <c r="AT44" s="56">
        <f t="shared" si="3"/>
        <v>0</v>
      </c>
    </row>
    <row r="45" spans="1:46" ht="42.75" customHeight="1">
      <c r="A45" s="24">
        <f>IF('様式 A-1'!$AL$1="","",'様式 A-1'!$AL$1)</f>
      </c>
      <c r="B45" s="54"/>
      <c r="C45" s="55">
        <f t="shared" si="4"/>
      </c>
      <c r="D45" s="55">
        <f t="shared" si="1"/>
      </c>
      <c r="E45" s="28">
        <f>'様式 A-1'!$D$7</f>
        <v>0</v>
      </c>
      <c r="F45" s="28" t="e">
        <f>'様式 WA-1（集計作業用）'!$D$6</f>
        <v>#N/A</v>
      </c>
      <c r="G45" s="28">
        <f>'様式 A-1'!$AG$7</f>
        <v>0</v>
      </c>
      <c r="H45" s="24"/>
      <c r="I45" s="54" t="s">
        <v>215</v>
      </c>
      <c r="J45" s="40"/>
      <c r="K45" s="41"/>
      <c r="L45" s="40"/>
      <c r="M45" s="41"/>
      <c r="N45" s="24" t="s">
        <v>42</v>
      </c>
      <c r="O45" s="266"/>
      <c r="P45" s="202"/>
      <c r="Q45" s="184"/>
      <c r="R45" s="184"/>
      <c r="S45" s="184"/>
      <c r="T45" s="29"/>
      <c r="U45" s="29"/>
      <c r="V45" s="184"/>
      <c r="W45" s="184"/>
      <c r="X45" s="183"/>
      <c r="Y45" s="184">
        <f>IF(X45="","",DATEDIF(X45,'様式 A-1'!$G$2,"Y"))</f>
      </c>
      <c r="Z45" s="184"/>
      <c r="AA45" s="29"/>
      <c r="AB45" s="329"/>
      <c r="AC45" s="334" t="s">
        <v>997</v>
      </c>
      <c r="AD45" s="330"/>
      <c r="AE45" s="334" t="s">
        <v>998</v>
      </c>
      <c r="AF45" s="331"/>
      <c r="AG45" s="329"/>
      <c r="AH45" s="334" t="s">
        <v>997</v>
      </c>
      <c r="AI45" s="330"/>
      <c r="AJ45" s="334" t="s">
        <v>998</v>
      </c>
      <c r="AK45" s="331"/>
      <c r="AL45" s="329"/>
      <c r="AM45" s="334" t="s">
        <v>997</v>
      </c>
      <c r="AN45" s="330"/>
      <c r="AO45" s="334" t="s">
        <v>998</v>
      </c>
      <c r="AP45" s="331"/>
      <c r="AQ45" s="256"/>
      <c r="AR45" s="69">
        <f t="shared" si="5"/>
        <v>0</v>
      </c>
      <c r="AS45" s="56">
        <f t="shared" si="2"/>
        <v>0</v>
      </c>
      <c r="AT45" s="56">
        <f t="shared" si="3"/>
        <v>0</v>
      </c>
    </row>
    <row r="46" spans="1:46" ht="42.75" customHeight="1">
      <c r="A46" s="24">
        <f>IF('様式 A-1'!$AL$1="","",'様式 A-1'!$AL$1)</f>
      </c>
      <c r="B46" s="54"/>
      <c r="C46" s="55">
        <f t="shared" si="4"/>
      </c>
      <c r="D46" s="55">
        <f t="shared" si="1"/>
      </c>
      <c r="E46" s="28">
        <f>'様式 A-1'!$D$7</f>
        <v>0</v>
      </c>
      <c r="F46" s="28" t="e">
        <f>'様式 WA-1（集計作業用）'!$D$6</f>
        <v>#N/A</v>
      </c>
      <c r="G46" s="28">
        <f>'様式 A-1'!$AG$7</f>
        <v>0</v>
      </c>
      <c r="H46" s="24"/>
      <c r="I46" s="54" t="s">
        <v>216</v>
      </c>
      <c r="J46" s="40"/>
      <c r="K46" s="41"/>
      <c r="L46" s="40"/>
      <c r="M46" s="41"/>
      <c r="N46" s="24" t="s">
        <v>42</v>
      </c>
      <c r="O46" s="266"/>
      <c r="P46" s="202"/>
      <c r="Q46" s="184"/>
      <c r="R46" s="184"/>
      <c r="S46" s="184"/>
      <c r="T46" s="29"/>
      <c r="U46" s="29"/>
      <c r="V46" s="184"/>
      <c r="W46" s="184"/>
      <c r="X46" s="183"/>
      <c r="Y46" s="184">
        <f>IF(X46="","",DATEDIF(X46,'様式 A-1'!$G$2,"Y"))</f>
      </c>
      <c r="Z46" s="184"/>
      <c r="AA46" s="29"/>
      <c r="AB46" s="329"/>
      <c r="AC46" s="334" t="s">
        <v>997</v>
      </c>
      <c r="AD46" s="330"/>
      <c r="AE46" s="334" t="s">
        <v>998</v>
      </c>
      <c r="AF46" s="331"/>
      <c r="AG46" s="329"/>
      <c r="AH46" s="334" t="s">
        <v>997</v>
      </c>
      <c r="AI46" s="330"/>
      <c r="AJ46" s="334" t="s">
        <v>998</v>
      </c>
      <c r="AK46" s="331"/>
      <c r="AL46" s="329"/>
      <c r="AM46" s="334" t="s">
        <v>997</v>
      </c>
      <c r="AN46" s="330"/>
      <c r="AO46" s="334" t="s">
        <v>998</v>
      </c>
      <c r="AP46" s="331"/>
      <c r="AQ46" s="256"/>
      <c r="AR46" s="69">
        <f t="shared" si="5"/>
        <v>0</v>
      </c>
      <c r="AS46" s="56">
        <f t="shared" si="2"/>
        <v>0</v>
      </c>
      <c r="AT46" s="56">
        <f t="shared" si="3"/>
        <v>0</v>
      </c>
    </row>
    <row r="47" spans="1:46" ht="42.75" customHeight="1">
      <c r="A47" s="24">
        <f>IF('様式 A-1'!$AL$1="","",'様式 A-1'!$AL$1)</f>
      </c>
      <c r="B47" s="54"/>
      <c r="C47" s="55">
        <f t="shared" si="4"/>
      </c>
      <c r="D47" s="55">
        <f t="shared" si="1"/>
      </c>
      <c r="E47" s="28">
        <f>'様式 A-1'!$D$7</f>
        <v>0</v>
      </c>
      <c r="F47" s="28" t="e">
        <f>'様式 WA-1（集計作業用）'!$D$6</f>
        <v>#N/A</v>
      </c>
      <c r="G47" s="28">
        <f>'様式 A-1'!$AG$7</f>
        <v>0</v>
      </c>
      <c r="H47" s="24"/>
      <c r="I47" s="54" t="s">
        <v>217</v>
      </c>
      <c r="J47" s="40"/>
      <c r="K47" s="41"/>
      <c r="L47" s="40"/>
      <c r="M47" s="41"/>
      <c r="N47" s="24" t="s">
        <v>42</v>
      </c>
      <c r="O47" s="266"/>
      <c r="P47" s="202"/>
      <c r="Q47" s="184"/>
      <c r="R47" s="184"/>
      <c r="S47" s="184"/>
      <c r="T47" s="29"/>
      <c r="U47" s="29"/>
      <c r="V47" s="184"/>
      <c r="W47" s="184"/>
      <c r="X47" s="183"/>
      <c r="Y47" s="184">
        <f>IF(X47="","",DATEDIF(X47,'様式 A-1'!$G$2,"Y"))</f>
      </c>
      <c r="Z47" s="184"/>
      <c r="AA47" s="29"/>
      <c r="AB47" s="329"/>
      <c r="AC47" s="334" t="s">
        <v>997</v>
      </c>
      <c r="AD47" s="330"/>
      <c r="AE47" s="334" t="s">
        <v>998</v>
      </c>
      <c r="AF47" s="331"/>
      <c r="AG47" s="329"/>
      <c r="AH47" s="334" t="s">
        <v>997</v>
      </c>
      <c r="AI47" s="330"/>
      <c r="AJ47" s="334" t="s">
        <v>998</v>
      </c>
      <c r="AK47" s="331"/>
      <c r="AL47" s="329"/>
      <c r="AM47" s="334" t="s">
        <v>997</v>
      </c>
      <c r="AN47" s="330"/>
      <c r="AO47" s="334" t="s">
        <v>998</v>
      </c>
      <c r="AP47" s="331"/>
      <c r="AQ47" s="256"/>
      <c r="AR47" s="69">
        <f t="shared" si="5"/>
        <v>0</v>
      </c>
      <c r="AS47" s="56">
        <f t="shared" si="2"/>
        <v>0</v>
      </c>
      <c r="AT47" s="56">
        <f t="shared" si="3"/>
        <v>0</v>
      </c>
    </row>
    <row r="48" spans="1:46" ht="42.75" customHeight="1">
      <c r="A48" s="24">
        <f>IF('様式 A-1'!$AL$1="","",'様式 A-1'!$AL$1)</f>
      </c>
      <c r="B48" s="54"/>
      <c r="C48" s="55">
        <f t="shared" si="4"/>
      </c>
      <c r="D48" s="55">
        <f t="shared" si="1"/>
      </c>
      <c r="E48" s="28">
        <f>'様式 A-1'!$D$7</f>
        <v>0</v>
      </c>
      <c r="F48" s="28" t="e">
        <f>'様式 WA-1（集計作業用）'!$D$6</f>
        <v>#N/A</v>
      </c>
      <c r="G48" s="28">
        <f>'様式 A-1'!$AG$7</f>
        <v>0</v>
      </c>
      <c r="H48" s="24"/>
      <c r="I48" s="54" t="s">
        <v>218</v>
      </c>
      <c r="J48" s="40"/>
      <c r="K48" s="41"/>
      <c r="L48" s="40"/>
      <c r="M48" s="41"/>
      <c r="N48" s="24" t="s">
        <v>42</v>
      </c>
      <c r="O48" s="266"/>
      <c r="P48" s="202"/>
      <c r="Q48" s="184"/>
      <c r="R48" s="184"/>
      <c r="S48" s="184"/>
      <c r="T48" s="29"/>
      <c r="U48" s="29"/>
      <c r="V48" s="184"/>
      <c r="W48" s="184"/>
      <c r="X48" s="183"/>
      <c r="Y48" s="184">
        <f>IF(X48="","",DATEDIF(X48,'様式 A-1'!$G$2,"Y"))</f>
      </c>
      <c r="Z48" s="184"/>
      <c r="AA48" s="29"/>
      <c r="AB48" s="329"/>
      <c r="AC48" s="334" t="s">
        <v>997</v>
      </c>
      <c r="AD48" s="330"/>
      <c r="AE48" s="334" t="s">
        <v>998</v>
      </c>
      <c r="AF48" s="331"/>
      <c r="AG48" s="329"/>
      <c r="AH48" s="334" t="s">
        <v>997</v>
      </c>
      <c r="AI48" s="330"/>
      <c r="AJ48" s="334" t="s">
        <v>998</v>
      </c>
      <c r="AK48" s="331"/>
      <c r="AL48" s="329"/>
      <c r="AM48" s="334" t="s">
        <v>997</v>
      </c>
      <c r="AN48" s="330"/>
      <c r="AO48" s="334" t="s">
        <v>998</v>
      </c>
      <c r="AP48" s="331"/>
      <c r="AQ48" s="256"/>
      <c r="AR48" s="69">
        <f t="shared" si="5"/>
        <v>0</v>
      </c>
      <c r="AS48" s="56">
        <f t="shared" si="2"/>
        <v>0</v>
      </c>
      <c r="AT48" s="56">
        <f t="shared" si="3"/>
        <v>0</v>
      </c>
    </row>
    <row r="49" spans="1:46" ht="42.75" customHeight="1">
      <c r="A49" s="24">
        <f>IF('様式 A-1'!$AL$1="","",'様式 A-1'!$AL$1)</f>
      </c>
      <c r="B49" s="54"/>
      <c r="C49" s="55">
        <f t="shared" si="4"/>
      </c>
      <c r="D49" s="55">
        <f t="shared" si="1"/>
      </c>
      <c r="E49" s="28">
        <f>'様式 A-1'!$D$7</f>
        <v>0</v>
      </c>
      <c r="F49" s="28" t="e">
        <f>'様式 WA-1（集計作業用）'!$D$6</f>
        <v>#N/A</v>
      </c>
      <c r="G49" s="28">
        <f>'様式 A-1'!$AG$7</f>
        <v>0</v>
      </c>
      <c r="H49" s="24"/>
      <c r="I49" s="54" t="s">
        <v>219</v>
      </c>
      <c r="J49" s="40"/>
      <c r="K49" s="41"/>
      <c r="L49" s="40"/>
      <c r="M49" s="41"/>
      <c r="N49" s="24" t="s">
        <v>42</v>
      </c>
      <c r="O49" s="266"/>
      <c r="P49" s="202"/>
      <c r="Q49" s="184"/>
      <c r="R49" s="184"/>
      <c r="S49" s="184"/>
      <c r="T49" s="29"/>
      <c r="U49" s="29"/>
      <c r="V49" s="184"/>
      <c r="W49" s="184"/>
      <c r="X49" s="183"/>
      <c r="Y49" s="184">
        <f>IF(X49="","",DATEDIF(X49,'様式 A-1'!$G$2,"Y"))</f>
      </c>
      <c r="Z49" s="184"/>
      <c r="AA49" s="29"/>
      <c r="AB49" s="329"/>
      <c r="AC49" s="334" t="s">
        <v>997</v>
      </c>
      <c r="AD49" s="330"/>
      <c r="AE49" s="334" t="s">
        <v>998</v>
      </c>
      <c r="AF49" s="331"/>
      <c r="AG49" s="329"/>
      <c r="AH49" s="334" t="s">
        <v>997</v>
      </c>
      <c r="AI49" s="330"/>
      <c r="AJ49" s="334" t="s">
        <v>998</v>
      </c>
      <c r="AK49" s="331"/>
      <c r="AL49" s="329"/>
      <c r="AM49" s="334" t="s">
        <v>997</v>
      </c>
      <c r="AN49" s="330"/>
      <c r="AO49" s="334" t="s">
        <v>998</v>
      </c>
      <c r="AP49" s="331"/>
      <c r="AQ49" s="256"/>
      <c r="AR49" s="69">
        <f t="shared" si="5"/>
        <v>0</v>
      </c>
      <c r="AS49" s="56">
        <f t="shared" si="2"/>
        <v>0</v>
      </c>
      <c r="AT49" s="56">
        <f t="shared" si="3"/>
        <v>0</v>
      </c>
    </row>
    <row r="50" spans="1:46" ht="42.75" customHeight="1">
      <c r="A50" s="24">
        <f>IF('様式 A-1'!$AL$1="","",'様式 A-1'!$AL$1)</f>
      </c>
      <c r="B50" s="54"/>
      <c r="C50" s="55">
        <f aca="true" t="shared" si="6" ref="C50:C89">IF(J50="","",TRIM(J50&amp;"　"&amp;K50))</f>
      </c>
      <c r="D50" s="55">
        <f aca="true" t="shared" si="7" ref="D50:D89">IF(J50="","",ASC(TRIM(L50&amp;" "&amp;M50)))</f>
      </c>
      <c r="E50" s="28">
        <f>'様式 A-1'!$D$7</f>
        <v>0</v>
      </c>
      <c r="F50" s="28" t="e">
        <f>'様式 WA-1（集計作業用）'!$D$6</f>
        <v>#N/A</v>
      </c>
      <c r="G50" s="28">
        <f>'様式 A-1'!$AG$7</f>
        <v>0</v>
      </c>
      <c r="H50" s="24"/>
      <c r="I50" s="54" t="s">
        <v>220</v>
      </c>
      <c r="J50" s="40"/>
      <c r="K50" s="41"/>
      <c r="L50" s="40"/>
      <c r="M50" s="41"/>
      <c r="N50" s="24" t="s">
        <v>42</v>
      </c>
      <c r="O50" s="266"/>
      <c r="P50" s="202"/>
      <c r="Q50" s="184"/>
      <c r="R50" s="184"/>
      <c r="S50" s="184"/>
      <c r="T50" s="29"/>
      <c r="U50" s="29"/>
      <c r="V50" s="184"/>
      <c r="W50" s="184"/>
      <c r="X50" s="183"/>
      <c r="Y50" s="184">
        <f>IF(X50="","",DATEDIF(X50,'様式 A-1'!$G$2,"Y"))</f>
      </c>
      <c r="Z50" s="184"/>
      <c r="AA50" s="29"/>
      <c r="AB50" s="329"/>
      <c r="AC50" s="334" t="s">
        <v>997</v>
      </c>
      <c r="AD50" s="330"/>
      <c r="AE50" s="334" t="s">
        <v>998</v>
      </c>
      <c r="AF50" s="331"/>
      <c r="AG50" s="329"/>
      <c r="AH50" s="334" t="s">
        <v>997</v>
      </c>
      <c r="AI50" s="330"/>
      <c r="AJ50" s="334" t="s">
        <v>998</v>
      </c>
      <c r="AK50" s="331"/>
      <c r="AL50" s="329"/>
      <c r="AM50" s="334" t="s">
        <v>997</v>
      </c>
      <c r="AN50" s="330"/>
      <c r="AO50" s="334" t="s">
        <v>998</v>
      </c>
      <c r="AP50" s="331"/>
      <c r="AQ50" s="256"/>
      <c r="AR50" s="69">
        <f t="shared" si="5"/>
        <v>0</v>
      </c>
      <c r="AS50" s="56">
        <f t="shared" si="2"/>
        <v>0</v>
      </c>
      <c r="AT50" s="56">
        <f aca="true" t="shared" si="8" ref="AT50:AT89">IF(AR50&lt;=$AY$154,0,AR50-$AY$154)</f>
        <v>0</v>
      </c>
    </row>
    <row r="51" spans="1:46" ht="42.75" customHeight="1">
      <c r="A51" s="24">
        <f>IF('様式 A-1'!$AL$1="","",'様式 A-1'!$AL$1)</f>
      </c>
      <c r="B51" s="54"/>
      <c r="C51" s="55">
        <f t="shared" si="6"/>
      </c>
      <c r="D51" s="55">
        <f t="shared" si="7"/>
      </c>
      <c r="E51" s="28">
        <f>'様式 A-1'!$D$7</f>
        <v>0</v>
      </c>
      <c r="F51" s="28" t="e">
        <f>'様式 WA-1（集計作業用）'!$D$6</f>
        <v>#N/A</v>
      </c>
      <c r="G51" s="28">
        <f>'様式 A-1'!$AG$7</f>
        <v>0</v>
      </c>
      <c r="H51" s="24"/>
      <c r="I51" s="54" t="s">
        <v>221</v>
      </c>
      <c r="J51" s="40"/>
      <c r="K51" s="41"/>
      <c r="L51" s="40"/>
      <c r="M51" s="41"/>
      <c r="N51" s="24" t="s">
        <v>42</v>
      </c>
      <c r="O51" s="266"/>
      <c r="P51" s="202"/>
      <c r="Q51" s="184"/>
      <c r="R51" s="184"/>
      <c r="S51" s="184"/>
      <c r="T51" s="29"/>
      <c r="U51" s="29"/>
      <c r="V51" s="184"/>
      <c r="W51" s="184"/>
      <c r="X51" s="183"/>
      <c r="Y51" s="184">
        <f>IF(X51="","",DATEDIF(X51,'様式 A-1'!$G$2,"Y"))</f>
      </c>
      <c r="Z51" s="184"/>
      <c r="AA51" s="29"/>
      <c r="AB51" s="329"/>
      <c r="AC51" s="334" t="s">
        <v>997</v>
      </c>
      <c r="AD51" s="330"/>
      <c r="AE51" s="334" t="s">
        <v>998</v>
      </c>
      <c r="AF51" s="331"/>
      <c r="AG51" s="329"/>
      <c r="AH51" s="334" t="s">
        <v>997</v>
      </c>
      <c r="AI51" s="330"/>
      <c r="AJ51" s="334" t="s">
        <v>998</v>
      </c>
      <c r="AK51" s="331"/>
      <c r="AL51" s="329"/>
      <c r="AM51" s="334" t="s">
        <v>997</v>
      </c>
      <c r="AN51" s="330"/>
      <c r="AO51" s="334" t="s">
        <v>998</v>
      </c>
      <c r="AP51" s="331"/>
      <c r="AQ51" s="256"/>
      <c r="AR51" s="69">
        <f t="shared" si="5"/>
        <v>0</v>
      </c>
      <c r="AS51" s="56">
        <f t="shared" si="2"/>
        <v>0</v>
      </c>
      <c r="AT51" s="56">
        <f t="shared" si="8"/>
        <v>0</v>
      </c>
    </row>
    <row r="52" spans="1:46" ht="42.75" customHeight="1">
      <c r="A52" s="24">
        <f>IF('様式 A-1'!$AL$1="","",'様式 A-1'!$AL$1)</f>
      </c>
      <c r="B52" s="54"/>
      <c r="C52" s="55">
        <f t="shared" si="6"/>
      </c>
      <c r="D52" s="55">
        <f t="shared" si="7"/>
      </c>
      <c r="E52" s="28">
        <f>'様式 A-1'!$D$7</f>
        <v>0</v>
      </c>
      <c r="F52" s="28" t="e">
        <f>'様式 WA-1（集計作業用）'!$D$6</f>
        <v>#N/A</v>
      </c>
      <c r="G52" s="28">
        <f>'様式 A-1'!$AG$7</f>
        <v>0</v>
      </c>
      <c r="H52" s="24"/>
      <c r="I52" s="54" t="s">
        <v>222</v>
      </c>
      <c r="J52" s="40"/>
      <c r="K52" s="41"/>
      <c r="L52" s="40"/>
      <c r="M52" s="41"/>
      <c r="N52" s="24" t="s">
        <v>42</v>
      </c>
      <c r="O52" s="266"/>
      <c r="P52" s="202"/>
      <c r="Q52" s="184"/>
      <c r="R52" s="184"/>
      <c r="S52" s="184"/>
      <c r="T52" s="29"/>
      <c r="U52" s="29"/>
      <c r="V52" s="184"/>
      <c r="W52" s="184"/>
      <c r="X52" s="183"/>
      <c r="Y52" s="184">
        <f>IF(X52="","",DATEDIF(X52,'様式 A-1'!$G$2,"Y"))</f>
      </c>
      <c r="Z52" s="184"/>
      <c r="AA52" s="29"/>
      <c r="AB52" s="329"/>
      <c r="AC52" s="334" t="s">
        <v>997</v>
      </c>
      <c r="AD52" s="330"/>
      <c r="AE52" s="334" t="s">
        <v>998</v>
      </c>
      <c r="AF52" s="331"/>
      <c r="AG52" s="329"/>
      <c r="AH52" s="334" t="s">
        <v>997</v>
      </c>
      <c r="AI52" s="330"/>
      <c r="AJ52" s="334" t="s">
        <v>998</v>
      </c>
      <c r="AK52" s="331"/>
      <c r="AL52" s="329"/>
      <c r="AM52" s="334" t="s">
        <v>997</v>
      </c>
      <c r="AN52" s="330"/>
      <c r="AO52" s="334" t="s">
        <v>998</v>
      </c>
      <c r="AP52" s="331"/>
      <c r="AQ52" s="256"/>
      <c r="AR52" s="69">
        <f t="shared" si="5"/>
        <v>0</v>
      </c>
      <c r="AS52" s="56">
        <f t="shared" si="2"/>
        <v>0</v>
      </c>
      <c r="AT52" s="56">
        <f t="shared" si="8"/>
        <v>0</v>
      </c>
    </row>
    <row r="53" spans="1:46" ht="42.75" customHeight="1">
      <c r="A53" s="24">
        <f>IF('様式 A-1'!$AL$1="","",'様式 A-1'!$AL$1)</f>
      </c>
      <c r="B53" s="54"/>
      <c r="C53" s="55">
        <f t="shared" si="6"/>
      </c>
      <c r="D53" s="55">
        <f t="shared" si="7"/>
      </c>
      <c r="E53" s="28">
        <f>'様式 A-1'!$D$7</f>
        <v>0</v>
      </c>
      <c r="F53" s="28" t="e">
        <f>'様式 WA-1（集計作業用）'!$D$6</f>
        <v>#N/A</v>
      </c>
      <c r="G53" s="28">
        <f>'様式 A-1'!$AG$7</f>
        <v>0</v>
      </c>
      <c r="H53" s="24"/>
      <c r="I53" s="54" t="s">
        <v>223</v>
      </c>
      <c r="J53" s="40"/>
      <c r="K53" s="41"/>
      <c r="L53" s="40"/>
      <c r="M53" s="41"/>
      <c r="N53" s="24" t="s">
        <v>42</v>
      </c>
      <c r="O53" s="266"/>
      <c r="P53" s="202"/>
      <c r="Q53" s="184"/>
      <c r="R53" s="184"/>
      <c r="S53" s="184"/>
      <c r="T53" s="29"/>
      <c r="U53" s="29"/>
      <c r="V53" s="184"/>
      <c r="W53" s="184"/>
      <c r="X53" s="183"/>
      <c r="Y53" s="184">
        <f>IF(X53="","",DATEDIF(X53,'様式 A-1'!$G$2,"Y"))</f>
      </c>
      <c r="Z53" s="184"/>
      <c r="AA53" s="29"/>
      <c r="AB53" s="329"/>
      <c r="AC53" s="334" t="s">
        <v>997</v>
      </c>
      <c r="AD53" s="330"/>
      <c r="AE53" s="334" t="s">
        <v>998</v>
      </c>
      <c r="AF53" s="331"/>
      <c r="AG53" s="329"/>
      <c r="AH53" s="334" t="s">
        <v>997</v>
      </c>
      <c r="AI53" s="330"/>
      <c r="AJ53" s="334" t="s">
        <v>998</v>
      </c>
      <c r="AK53" s="331"/>
      <c r="AL53" s="329"/>
      <c r="AM53" s="334" t="s">
        <v>997</v>
      </c>
      <c r="AN53" s="330"/>
      <c r="AO53" s="334" t="s">
        <v>998</v>
      </c>
      <c r="AP53" s="331"/>
      <c r="AQ53" s="256"/>
      <c r="AR53" s="69">
        <f t="shared" si="5"/>
        <v>0</v>
      </c>
      <c r="AS53" s="56">
        <f t="shared" si="2"/>
        <v>0</v>
      </c>
      <c r="AT53" s="56">
        <f t="shared" si="8"/>
        <v>0</v>
      </c>
    </row>
    <row r="54" spans="1:46" ht="42.75" customHeight="1">
      <c r="A54" s="24">
        <f>IF('様式 A-1'!$AL$1="","",'様式 A-1'!$AL$1)</f>
      </c>
      <c r="B54" s="54"/>
      <c r="C54" s="55">
        <f t="shared" si="6"/>
      </c>
      <c r="D54" s="55">
        <f t="shared" si="7"/>
      </c>
      <c r="E54" s="28">
        <f>'様式 A-1'!$D$7</f>
        <v>0</v>
      </c>
      <c r="F54" s="28" t="e">
        <f>'様式 WA-1（集計作業用）'!$D$6</f>
        <v>#N/A</v>
      </c>
      <c r="G54" s="28">
        <f>'様式 A-1'!$AG$7</f>
        <v>0</v>
      </c>
      <c r="H54" s="24"/>
      <c r="I54" s="54" t="s">
        <v>224</v>
      </c>
      <c r="J54" s="40"/>
      <c r="K54" s="41"/>
      <c r="L54" s="40"/>
      <c r="M54" s="41"/>
      <c r="N54" s="24" t="s">
        <v>42</v>
      </c>
      <c r="O54" s="266"/>
      <c r="P54" s="202"/>
      <c r="Q54" s="184"/>
      <c r="R54" s="184"/>
      <c r="S54" s="184"/>
      <c r="T54" s="29"/>
      <c r="U54" s="29"/>
      <c r="V54" s="184"/>
      <c r="W54" s="184"/>
      <c r="X54" s="183"/>
      <c r="Y54" s="184">
        <f>IF(X54="","",DATEDIF(X54,'様式 A-1'!$G$2,"Y"))</f>
      </c>
      <c r="Z54" s="184"/>
      <c r="AA54" s="29"/>
      <c r="AB54" s="329"/>
      <c r="AC54" s="334" t="s">
        <v>997</v>
      </c>
      <c r="AD54" s="330"/>
      <c r="AE54" s="334" t="s">
        <v>998</v>
      </c>
      <c r="AF54" s="331"/>
      <c r="AG54" s="329"/>
      <c r="AH54" s="334" t="s">
        <v>997</v>
      </c>
      <c r="AI54" s="330"/>
      <c r="AJ54" s="334" t="s">
        <v>998</v>
      </c>
      <c r="AK54" s="331"/>
      <c r="AL54" s="329"/>
      <c r="AM54" s="334" t="s">
        <v>997</v>
      </c>
      <c r="AN54" s="330"/>
      <c r="AO54" s="334" t="s">
        <v>998</v>
      </c>
      <c r="AP54" s="331"/>
      <c r="AQ54" s="256"/>
      <c r="AR54" s="69">
        <f t="shared" si="5"/>
        <v>0</v>
      </c>
      <c r="AS54" s="56">
        <f t="shared" si="2"/>
        <v>0</v>
      </c>
      <c r="AT54" s="56">
        <f t="shared" si="8"/>
        <v>0</v>
      </c>
    </row>
    <row r="55" spans="1:46" ht="42.75" customHeight="1">
      <c r="A55" s="24">
        <f>IF('様式 A-1'!$AL$1="","",'様式 A-1'!$AL$1)</f>
      </c>
      <c r="B55" s="54"/>
      <c r="C55" s="55">
        <f t="shared" si="6"/>
      </c>
      <c r="D55" s="55">
        <f t="shared" si="7"/>
      </c>
      <c r="E55" s="28">
        <f>'様式 A-1'!$D$7</f>
        <v>0</v>
      </c>
      <c r="F55" s="28" t="e">
        <f>'様式 WA-1（集計作業用）'!$D$6</f>
        <v>#N/A</v>
      </c>
      <c r="G55" s="28">
        <f>'様式 A-1'!$AG$7</f>
        <v>0</v>
      </c>
      <c r="H55" s="24"/>
      <c r="I55" s="54" t="s">
        <v>225</v>
      </c>
      <c r="J55" s="40"/>
      <c r="K55" s="41"/>
      <c r="L55" s="40"/>
      <c r="M55" s="41"/>
      <c r="N55" s="24" t="s">
        <v>42</v>
      </c>
      <c r="O55" s="266"/>
      <c r="P55" s="202"/>
      <c r="Q55" s="184"/>
      <c r="R55" s="184"/>
      <c r="S55" s="184"/>
      <c r="T55" s="29"/>
      <c r="U55" s="29"/>
      <c r="V55" s="184"/>
      <c r="W55" s="184"/>
      <c r="X55" s="183"/>
      <c r="Y55" s="184">
        <f>IF(X55="","",DATEDIF(X55,'様式 A-1'!$G$2,"Y"))</f>
      </c>
      <c r="Z55" s="184"/>
      <c r="AA55" s="29"/>
      <c r="AB55" s="329"/>
      <c r="AC55" s="334" t="s">
        <v>997</v>
      </c>
      <c r="AD55" s="330"/>
      <c r="AE55" s="334" t="s">
        <v>998</v>
      </c>
      <c r="AF55" s="331"/>
      <c r="AG55" s="329"/>
      <c r="AH55" s="334" t="s">
        <v>997</v>
      </c>
      <c r="AI55" s="330"/>
      <c r="AJ55" s="334" t="s">
        <v>998</v>
      </c>
      <c r="AK55" s="331"/>
      <c r="AL55" s="329"/>
      <c r="AM55" s="334" t="s">
        <v>997</v>
      </c>
      <c r="AN55" s="330"/>
      <c r="AO55" s="334" t="s">
        <v>998</v>
      </c>
      <c r="AP55" s="331"/>
      <c r="AQ55" s="256"/>
      <c r="AR55" s="69">
        <f t="shared" si="5"/>
        <v>0</v>
      </c>
      <c r="AS55" s="56">
        <f t="shared" si="2"/>
        <v>0</v>
      </c>
      <c r="AT55" s="56">
        <f t="shared" si="8"/>
        <v>0</v>
      </c>
    </row>
    <row r="56" spans="1:46" ht="42.75" customHeight="1">
      <c r="A56" s="24">
        <f>IF('様式 A-1'!$AL$1="","",'様式 A-1'!$AL$1)</f>
      </c>
      <c r="B56" s="54"/>
      <c r="C56" s="55">
        <f t="shared" si="6"/>
      </c>
      <c r="D56" s="55">
        <f t="shared" si="7"/>
      </c>
      <c r="E56" s="28">
        <f>'様式 A-1'!$D$7</f>
        <v>0</v>
      </c>
      <c r="F56" s="28" t="e">
        <f>'様式 WA-1（集計作業用）'!$D$6</f>
        <v>#N/A</v>
      </c>
      <c r="G56" s="28">
        <f>'様式 A-1'!$AG$7</f>
        <v>0</v>
      </c>
      <c r="H56" s="24"/>
      <c r="I56" s="54" t="s">
        <v>226</v>
      </c>
      <c r="J56" s="40"/>
      <c r="K56" s="41"/>
      <c r="L56" s="40"/>
      <c r="M56" s="41"/>
      <c r="N56" s="24" t="s">
        <v>42</v>
      </c>
      <c r="O56" s="266"/>
      <c r="P56" s="202"/>
      <c r="Q56" s="184"/>
      <c r="R56" s="184"/>
      <c r="S56" s="184"/>
      <c r="T56" s="29"/>
      <c r="U56" s="29"/>
      <c r="V56" s="184"/>
      <c r="W56" s="184"/>
      <c r="X56" s="183"/>
      <c r="Y56" s="184">
        <f>IF(X56="","",DATEDIF(X56,'様式 A-1'!$G$2,"Y"))</f>
      </c>
      <c r="Z56" s="184"/>
      <c r="AA56" s="29"/>
      <c r="AB56" s="329"/>
      <c r="AC56" s="334" t="s">
        <v>997</v>
      </c>
      <c r="AD56" s="330"/>
      <c r="AE56" s="334" t="s">
        <v>998</v>
      </c>
      <c r="AF56" s="331"/>
      <c r="AG56" s="329"/>
      <c r="AH56" s="334" t="s">
        <v>997</v>
      </c>
      <c r="AI56" s="330"/>
      <c r="AJ56" s="334" t="s">
        <v>998</v>
      </c>
      <c r="AK56" s="331"/>
      <c r="AL56" s="329"/>
      <c r="AM56" s="334" t="s">
        <v>997</v>
      </c>
      <c r="AN56" s="330"/>
      <c r="AO56" s="334" t="s">
        <v>998</v>
      </c>
      <c r="AP56" s="331"/>
      <c r="AQ56" s="256"/>
      <c r="AR56" s="69">
        <f t="shared" si="5"/>
        <v>0</v>
      </c>
      <c r="AS56" s="56">
        <f t="shared" si="2"/>
        <v>0</v>
      </c>
      <c r="AT56" s="56">
        <f t="shared" si="8"/>
        <v>0</v>
      </c>
    </row>
    <row r="57" spans="1:46" ht="42.75" customHeight="1">
      <c r="A57" s="24">
        <f>IF('様式 A-1'!$AL$1="","",'様式 A-1'!$AL$1)</f>
      </c>
      <c r="B57" s="54"/>
      <c r="C57" s="55">
        <f t="shared" si="6"/>
      </c>
      <c r="D57" s="55">
        <f t="shared" si="7"/>
      </c>
      <c r="E57" s="28">
        <f>'様式 A-1'!$D$7</f>
        <v>0</v>
      </c>
      <c r="F57" s="28" t="e">
        <f>'様式 WA-1（集計作業用）'!$D$6</f>
        <v>#N/A</v>
      </c>
      <c r="G57" s="28">
        <f>'様式 A-1'!$AG$7</f>
        <v>0</v>
      </c>
      <c r="H57" s="24"/>
      <c r="I57" s="54" t="s">
        <v>227</v>
      </c>
      <c r="J57" s="40"/>
      <c r="K57" s="41"/>
      <c r="L57" s="40"/>
      <c r="M57" s="41"/>
      <c r="N57" s="24" t="s">
        <v>42</v>
      </c>
      <c r="O57" s="266"/>
      <c r="P57" s="202"/>
      <c r="Q57" s="184"/>
      <c r="R57" s="184"/>
      <c r="S57" s="184"/>
      <c r="T57" s="29"/>
      <c r="U57" s="29"/>
      <c r="V57" s="184"/>
      <c r="W57" s="184"/>
      <c r="X57" s="183"/>
      <c r="Y57" s="184">
        <f>IF(X57="","",DATEDIF(X57,'様式 A-1'!$G$2,"Y"))</f>
      </c>
      <c r="Z57" s="184"/>
      <c r="AA57" s="29"/>
      <c r="AB57" s="329"/>
      <c r="AC57" s="334" t="s">
        <v>997</v>
      </c>
      <c r="AD57" s="330"/>
      <c r="AE57" s="334" t="s">
        <v>998</v>
      </c>
      <c r="AF57" s="331"/>
      <c r="AG57" s="329"/>
      <c r="AH57" s="334" t="s">
        <v>997</v>
      </c>
      <c r="AI57" s="330"/>
      <c r="AJ57" s="334" t="s">
        <v>998</v>
      </c>
      <c r="AK57" s="331"/>
      <c r="AL57" s="329"/>
      <c r="AM57" s="334" t="s">
        <v>997</v>
      </c>
      <c r="AN57" s="330"/>
      <c r="AO57" s="334" t="s">
        <v>998</v>
      </c>
      <c r="AP57" s="331"/>
      <c r="AQ57" s="256"/>
      <c r="AR57" s="69">
        <f t="shared" si="5"/>
        <v>0</v>
      </c>
      <c r="AS57" s="56">
        <f t="shared" si="2"/>
        <v>0</v>
      </c>
      <c r="AT57" s="56">
        <f t="shared" si="8"/>
        <v>0</v>
      </c>
    </row>
    <row r="58" spans="1:46" ht="42.75" customHeight="1">
      <c r="A58" s="24">
        <f>IF('様式 A-1'!$AL$1="","",'様式 A-1'!$AL$1)</f>
      </c>
      <c r="B58" s="54"/>
      <c r="C58" s="55">
        <f t="shared" si="6"/>
      </c>
      <c r="D58" s="55">
        <f t="shared" si="7"/>
      </c>
      <c r="E58" s="28">
        <f>'様式 A-1'!$D$7</f>
        <v>0</v>
      </c>
      <c r="F58" s="28" t="e">
        <f>'様式 WA-1（集計作業用）'!$D$6</f>
        <v>#N/A</v>
      </c>
      <c r="G58" s="28">
        <f>'様式 A-1'!$AG$7</f>
        <v>0</v>
      </c>
      <c r="H58" s="24"/>
      <c r="I58" s="54" t="s">
        <v>228</v>
      </c>
      <c r="J58" s="40"/>
      <c r="K58" s="41"/>
      <c r="L58" s="40"/>
      <c r="M58" s="41"/>
      <c r="N58" s="24" t="s">
        <v>42</v>
      </c>
      <c r="O58" s="266"/>
      <c r="P58" s="202"/>
      <c r="Q58" s="184"/>
      <c r="R58" s="184"/>
      <c r="S58" s="184"/>
      <c r="T58" s="29"/>
      <c r="U58" s="29"/>
      <c r="V58" s="184"/>
      <c r="W58" s="184"/>
      <c r="X58" s="183"/>
      <c r="Y58" s="184">
        <f>IF(X58="","",DATEDIF(X58,'様式 A-1'!$G$2,"Y"))</f>
      </c>
      <c r="Z58" s="184"/>
      <c r="AA58" s="29"/>
      <c r="AB58" s="329"/>
      <c r="AC58" s="334" t="s">
        <v>997</v>
      </c>
      <c r="AD58" s="330"/>
      <c r="AE58" s="334" t="s">
        <v>998</v>
      </c>
      <c r="AF58" s="331"/>
      <c r="AG58" s="329"/>
      <c r="AH58" s="334" t="s">
        <v>997</v>
      </c>
      <c r="AI58" s="330"/>
      <c r="AJ58" s="334" t="s">
        <v>998</v>
      </c>
      <c r="AK58" s="331"/>
      <c r="AL58" s="329"/>
      <c r="AM58" s="334" t="s">
        <v>997</v>
      </c>
      <c r="AN58" s="330"/>
      <c r="AO58" s="334" t="s">
        <v>998</v>
      </c>
      <c r="AP58" s="331"/>
      <c r="AQ58" s="256"/>
      <c r="AR58" s="69">
        <f t="shared" si="5"/>
        <v>0</v>
      </c>
      <c r="AS58" s="56">
        <f t="shared" si="2"/>
        <v>0</v>
      </c>
      <c r="AT58" s="56">
        <f t="shared" si="8"/>
        <v>0</v>
      </c>
    </row>
    <row r="59" spans="1:46" ht="42.75" customHeight="1">
      <c r="A59" s="24">
        <f>IF('様式 A-1'!$AL$1="","",'様式 A-1'!$AL$1)</f>
      </c>
      <c r="B59" s="54"/>
      <c r="C59" s="55">
        <f t="shared" si="6"/>
      </c>
      <c r="D59" s="55">
        <f t="shared" si="7"/>
      </c>
      <c r="E59" s="28">
        <f>'様式 A-1'!$D$7</f>
        <v>0</v>
      </c>
      <c r="F59" s="28" t="e">
        <f>'様式 WA-1（集計作業用）'!$D$6</f>
        <v>#N/A</v>
      </c>
      <c r="G59" s="28">
        <f>'様式 A-1'!$AG$7</f>
        <v>0</v>
      </c>
      <c r="H59" s="24"/>
      <c r="I59" s="54" t="s">
        <v>229</v>
      </c>
      <c r="J59" s="40"/>
      <c r="K59" s="41"/>
      <c r="L59" s="40"/>
      <c r="M59" s="41"/>
      <c r="N59" s="24" t="s">
        <v>42</v>
      </c>
      <c r="O59" s="266"/>
      <c r="P59" s="202"/>
      <c r="Q59" s="184"/>
      <c r="R59" s="184"/>
      <c r="S59" s="184"/>
      <c r="T59" s="29"/>
      <c r="U59" s="29"/>
      <c r="V59" s="184"/>
      <c r="W59" s="184"/>
      <c r="X59" s="183"/>
      <c r="Y59" s="184">
        <f>IF(X59="","",DATEDIF(X59,'様式 A-1'!$G$2,"Y"))</f>
      </c>
      <c r="Z59" s="184"/>
      <c r="AA59" s="29"/>
      <c r="AB59" s="329"/>
      <c r="AC59" s="334" t="s">
        <v>997</v>
      </c>
      <c r="AD59" s="330"/>
      <c r="AE59" s="334" t="s">
        <v>998</v>
      </c>
      <c r="AF59" s="331"/>
      <c r="AG59" s="329"/>
      <c r="AH59" s="334" t="s">
        <v>997</v>
      </c>
      <c r="AI59" s="330"/>
      <c r="AJ59" s="334" t="s">
        <v>998</v>
      </c>
      <c r="AK59" s="331"/>
      <c r="AL59" s="329"/>
      <c r="AM59" s="334" t="s">
        <v>997</v>
      </c>
      <c r="AN59" s="330"/>
      <c r="AO59" s="334" t="s">
        <v>998</v>
      </c>
      <c r="AP59" s="331"/>
      <c r="AQ59" s="256"/>
      <c r="AR59" s="69">
        <f t="shared" si="5"/>
        <v>0</v>
      </c>
      <c r="AS59" s="56">
        <f t="shared" si="2"/>
        <v>0</v>
      </c>
      <c r="AT59" s="56">
        <f t="shared" si="8"/>
        <v>0</v>
      </c>
    </row>
    <row r="60" spans="1:46" ht="42.75" customHeight="1">
      <c r="A60" s="24">
        <f>IF('様式 A-1'!$AL$1="","",'様式 A-1'!$AL$1)</f>
      </c>
      <c r="B60" s="54"/>
      <c r="C60" s="55">
        <f t="shared" si="6"/>
      </c>
      <c r="D60" s="55">
        <f t="shared" si="7"/>
      </c>
      <c r="E60" s="28">
        <f>'様式 A-1'!$D$7</f>
        <v>0</v>
      </c>
      <c r="F60" s="28" t="e">
        <f>'様式 WA-1（集計作業用）'!$D$6</f>
        <v>#N/A</v>
      </c>
      <c r="G60" s="28">
        <f>'様式 A-1'!$AG$7</f>
        <v>0</v>
      </c>
      <c r="H60" s="24"/>
      <c r="I60" s="54" t="s">
        <v>230</v>
      </c>
      <c r="J60" s="40"/>
      <c r="K60" s="41"/>
      <c r="L60" s="40"/>
      <c r="M60" s="41"/>
      <c r="N60" s="24" t="s">
        <v>42</v>
      </c>
      <c r="O60" s="266"/>
      <c r="P60" s="202"/>
      <c r="Q60" s="184"/>
      <c r="R60" s="184"/>
      <c r="S60" s="184"/>
      <c r="T60" s="29"/>
      <c r="U60" s="29"/>
      <c r="V60" s="184"/>
      <c r="W60" s="184"/>
      <c r="X60" s="183"/>
      <c r="Y60" s="184">
        <f>IF(X60="","",DATEDIF(X60,'様式 A-1'!$G$2,"Y"))</f>
      </c>
      <c r="Z60" s="184"/>
      <c r="AA60" s="29"/>
      <c r="AB60" s="329"/>
      <c r="AC60" s="334" t="s">
        <v>997</v>
      </c>
      <c r="AD60" s="330"/>
      <c r="AE60" s="334" t="s">
        <v>998</v>
      </c>
      <c r="AF60" s="331"/>
      <c r="AG60" s="329"/>
      <c r="AH60" s="334" t="s">
        <v>997</v>
      </c>
      <c r="AI60" s="330"/>
      <c r="AJ60" s="334" t="s">
        <v>998</v>
      </c>
      <c r="AK60" s="331"/>
      <c r="AL60" s="329"/>
      <c r="AM60" s="334" t="s">
        <v>997</v>
      </c>
      <c r="AN60" s="330"/>
      <c r="AO60" s="334" t="s">
        <v>998</v>
      </c>
      <c r="AP60" s="331"/>
      <c r="AQ60" s="256"/>
      <c r="AR60" s="69">
        <f t="shared" si="5"/>
        <v>0</v>
      </c>
      <c r="AS60" s="56">
        <f t="shared" si="2"/>
        <v>0</v>
      </c>
      <c r="AT60" s="56">
        <f t="shared" si="8"/>
        <v>0</v>
      </c>
    </row>
    <row r="61" spans="1:46" ht="42.75" customHeight="1">
      <c r="A61" s="24">
        <f>IF('様式 A-1'!$AL$1="","",'様式 A-1'!$AL$1)</f>
      </c>
      <c r="B61" s="54"/>
      <c r="C61" s="55">
        <f t="shared" si="6"/>
      </c>
      <c r="D61" s="55">
        <f t="shared" si="7"/>
      </c>
      <c r="E61" s="28">
        <f>'様式 A-1'!$D$7</f>
        <v>0</v>
      </c>
      <c r="F61" s="28" t="e">
        <f>'様式 WA-1（集計作業用）'!$D$6</f>
        <v>#N/A</v>
      </c>
      <c r="G61" s="28">
        <f>'様式 A-1'!$AG$7</f>
        <v>0</v>
      </c>
      <c r="H61" s="24"/>
      <c r="I61" s="54" t="s">
        <v>231</v>
      </c>
      <c r="J61" s="40"/>
      <c r="K61" s="41"/>
      <c r="L61" s="40"/>
      <c r="M61" s="41"/>
      <c r="N61" s="24" t="s">
        <v>42</v>
      </c>
      <c r="O61" s="266"/>
      <c r="P61" s="202"/>
      <c r="Q61" s="184"/>
      <c r="R61" s="184"/>
      <c r="S61" s="184"/>
      <c r="T61" s="29"/>
      <c r="U61" s="29"/>
      <c r="V61" s="184"/>
      <c r="W61" s="184"/>
      <c r="X61" s="183"/>
      <c r="Y61" s="184">
        <f>IF(X61="","",DATEDIF(X61,'様式 A-1'!$G$2,"Y"))</f>
      </c>
      <c r="Z61" s="184"/>
      <c r="AA61" s="29"/>
      <c r="AB61" s="329"/>
      <c r="AC61" s="334" t="s">
        <v>997</v>
      </c>
      <c r="AD61" s="330"/>
      <c r="AE61" s="334" t="s">
        <v>998</v>
      </c>
      <c r="AF61" s="331"/>
      <c r="AG61" s="329"/>
      <c r="AH61" s="334" t="s">
        <v>997</v>
      </c>
      <c r="AI61" s="330"/>
      <c r="AJ61" s="334" t="s">
        <v>998</v>
      </c>
      <c r="AK61" s="331"/>
      <c r="AL61" s="329"/>
      <c r="AM61" s="334" t="s">
        <v>997</v>
      </c>
      <c r="AN61" s="330"/>
      <c r="AO61" s="334" t="s">
        <v>998</v>
      </c>
      <c r="AP61" s="331"/>
      <c r="AQ61" s="256"/>
      <c r="AR61" s="69">
        <f t="shared" si="5"/>
        <v>0</v>
      </c>
      <c r="AS61" s="56">
        <f t="shared" si="2"/>
        <v>0</v>
      </c>
      <c r="AT61" s="56">
        <f t="shared" si="8"/>
        <v>0</v>
      </c>
    </row>
    <row r="62" spans="1:46" ht="42.75" customHeight="1">
      <c r="A62" s="24">
        <f>IF('様式 A-1'!$AL$1="","",'様式 A-1'!$AL$1)</f>
      </c>
      <c r="B62" s="54"/>
      <c r="C62" s="55">
        <f t="shared" si="6"/>
      </c>
      <c r="D62" s="55">
        <f t="shared" si="7"/>
      </c>
      <c r="E62" s="28">
        <f>'様式 A-1'!$D$7</f>
        <v>0</v>
      </c>
      <c r="F62" s="28" t="e">
        <f>'様式 WA-1（集計作業用）'!$D$6</f>
        <v>#N/A</v>
      </c>
      <c r="G62" s="28">
        <f>'様式 A-1'!$AG$7</f>
        <v>0</v>
      </c>
      <c r="H62" s="24"/>
      <c r="I62" s="54" t="s">
        <v>232</v>
      </c>
      <c r="J62" s="40"/>
      <c r="K62" s="41"/>
      <c r="L62" s="40"/>
      <c r="M62" s="41"/>
      <c r="N62" s="24" t="s">
        <v>42</v>
      </c>
      <c r="O62" s="266"/>
      <c r="P62" s="202"/>
      <c r="Q62" s="184"/>
      <c r="R62" s="184"/>
      <c r="S62" s="184"/>
      <c r="T62" s="29"/>
      <c r="U62" s="29"/>
      <c r="V62" s="184"/>
      <c r="W62" s="184"/>
      <c r="X62" s="183"/>
      <c r="Y62" s="184">
        <f>IF(X62="","",DATEDIF(X62,'様式 A-1'!$G$2,"Y"))</f>
      </c>
      <c r="Z62" s="184"/>
      <c r="AA62" s="29"/>
      <c r="AB62" s="329"/>
      <c r="AC62" s="334" t="s">
        <v>997</v>
      </c>
      <c r="AD62" s="330"/>
      <c r="AE62" s="334" t="s">
        <v>998</v>
      </c>
      <c r="AF62" s="331"/>
      <c r="AG62" s="329"/>
      <c r="AH62" s="334" t="s">
        <v>997</v>
      </c>
      <c r="AI62" s="330"/>
      <c r="AJ62" s="334" t="s">
        <v>998</v>
      </c>
      <c r="AK62" s="331"/>
      <c r="AL62" s="329"/>
      <c r="AM62" s="334" t="s">
        <v>997</v>
      </c>
      <c r="AN62" s="330"/>
      <c r="AO62" s="334" t="s">
        <v>998</v>
      </c>
      <c r="AP62" s="331"/>
      <c r="AQ62" s="256"/>
      <c r="AR62" s="69">
        <f t="shared" si="5"/>
        <v>0</v>
      </c>
      <c r="AS62" s="56">
        <f t="shared" si="2"/>
        <v>0</v>
      </c>
      <c r="AT62" s="56">
        <f t="shared" si="8"/>
        <v>0</v>
      </c>
    </row>
    <row r="63" spans="1:46" ht="42.75" customHeight="1">
      <c r="A63" s="24">
        <f>IF('様式 A-1'!$AL$1="","",'様式 A-1'!$AL$1)</f>
      </c>
      <c r="B63" s="54"/>
      <c r="C63" s="55">
        <f t="shared" si="6"/>
      </c>
      <c r="D63" s="55">
        <f t="shared" si="7"/>
      </c>
      <c r="E63" s="28">
        <f>'様式 A-1'!$D$7</f>
        <v>0</v>
      </c>
      <c r="F63" s="28" t="e">
        <f>'様式 WA-1（集計作業用）'!$D$6</f>
        <v>#N/A</v>
      </c>
      <c r="G63" s="28">
        <f>'様式 A-1'!$AG$7</f>
        <v>0</v>
      </c>
      <c r="H63" s="24"/>
      <c r="I63" s="54" t="s">
        <v>233</v>
      </c>
      <c r="J63" s="40"/>
      <c r="K63" s="41"/>
      <c r="L63" s="40"/>
      <c r="M63" s="41"/>
      <c r="N63" s="24" t="s">
        <v>42</v>
      </c>
      <c r="O63" s="266"/>
      <c r="P63" s="202"/>
      <c r="Q63" s="184"/>
      <c r="R63" s="184"/>
      <c r="S63" s="184"/>
      <c r="T63" s="29"/>
      <c r="U63" s="29"/>
      <c r="V63" s="184"/>
      <c r="W63" s="184"/>
      <c r="X63" s="183"/>
      <c r="Y63" s="184">
        <f>IF(X63="","",DATEDIF(X63,'様式 A-1'!$G$2,"Y"))</f>
      </c>
      <c r="Z63" s="184"/>
      <c r="AA63" s="29"/>
      <c r="AB63" s="329"/>
      <c r="AC63" s="334" t="s">
        <v>997</v>
      </c>
      <c r="AD63" s="330"/>
      <c r="AE63" s="334" t="s">
        <v>998</v>
      </c>
      <c r="AF63" s="331"/>
      <c r="AG63" s="329"/>
      <c r="AH63" s="334" t="s">
        <v>997</v>
      </c>
      <c r="AI63" s="330"/>
      <c r="AJ63" s="334" t="s">
        <v>998</v>
      </c>
      <c r="AK63" s="331"/>
      <c r="AL63" s="329"/>
      <c r="AM63" s="334" t="s">
        <v>997</v>
      </c>
      <c r="AN63" s="330"/>
      <c r="AO63" s="334" t="s">
        <v>998</v>
      </c>
      <c r="AP63" s="331"/>
      <c r="AQ63" s="256"/>
      <c r="AR63" s="69">
        <f t="shared" si="5"/>
        <v>0</v>
      </c>
      <c r="AS63" s="56">
        <f t="shared" si="2"/>
        <v>0</v>
      </c>
      <c r="AT63" s="56">
        <f t="shared" si="8"/>
        <v>0</v>
      </c>
    </row>
    <row r="64" spans="1:46" ht="42.75" customHeight="1">
      <c r="A64" s="24">
        <f>IF('様式 A-1'!$AL$1="","",'様式 A-1'!$AL$1)</f>
      </c>
      <c r="B64" s="54"/>
      <c r="C64" s="55">
        <f t="shared" si="6"/>
      </c>
      <c r="D64" s="55">
        <f t="shared" si="7"/>
      </c>
      <c r="E64" s="28">
        <f>'様式 A-1'!$D$7</f>
        <v>0</v>
      </c>
      <c r="F64" s="28" t="e">
        <f>'様式 WA-1（集計作業用）'!$D$6</f>
        <v>#N/A</v>
      </c>
      <c r="G64" s="28">
        <f>'様式 A-1'!$AG$7</f>
        <v>0</v>
      </c>
      <c r="H64" s="24"/>
      <c r="I64" s="54" t="s">
        <v>234</v>
      </c>
      <c r="J64" s="40"/>
      <c r="K64" s="41"/>
      <c r="L64" s="40"/>
      <c r="M64" s="41"/>
      <c r="N64" s="24" t="s">
        <v>42</v>
      </c>
      <c r="O64" s="266"/>
      <c r="P64" s="202"/>
      <c r="Q64" s="184"/>
      <c r="R64" s="184"/>
      <c r="S64" s="184"/>
      <c r="T64" s="29"/>
      <c r="U64" s="29"/>
      <c r="V64" s="184"/>
      <c r="W64" s="184"/>
      <c r="X64" s="183"/>
      <c r="Y64" s="184">
        <f>IF(X64="","",DATEDIF(X64,'様式 A-1'!$G$2,"Y"))</f>
      </c>
      <c r="Z64" s="184"/>
      <c r="AA64" s="29"/>
      <c r="AB64" s="329"/>
      <c r="AC64" s="334" t="s">
        <v>997</v>
      </c>
      <c r="AD64" s="330"/>
      <c r="AE64" s="334" t="s">
        <v>998</v>
      </c>
      <c r="AF64" s="331"/>
      <c r="AG64" s="329"/>
      <c r="AH64" s="334" t="s">
        <v>997</v>
      </c>
      <c r="AI64" s="330"/>
      <c r="AJ64" s="334" t="s">
        <v>998</v>
      </c>
      <c r="AK64" s="331"/>
      <c r="AL64" s="329"/>
      <c r="AM64" s="334" t="s">
        <v>997</v>
      </c>
      <c r="AN64" s="330"/>
      <c r="AO64" s="334" t="s">
        <v>998</v>
      </c>
      <c r="AP64" s="331"/>
      <c r="AQ64" s="256"/>
      <c r="AR64" s="69">
        <f t="shared" si="5"/>
        <v>0</v>
      </c>
      <c r="AS64" s="56">
        <f t="shared" si="2"/>
        <v>0</v>
      </c>
      <c r="AT64" s="56">
        <f t="shared" si="8"/>
        <v>0</v>
      </c>
    </row>
    <row r="65" spans="1:46" ht="42.75" customHeight="1">
      <c r="A65" s="24">
        <f>IF('様式 A-1'!$AL$1="","",'様式 A-1'!$AL$1)</f>
      </c>
      <c r="B65" s="54"/>
      <c r="C65" s="55">
        <f t="shared" si="6"/>
      </c>
      <c r="D65" s="55">
        <f t="shared" si="7"/>
      </c>
      <c r="E65" s="28">
        <f>'様式 A-1'!$D$7</f>
        <v>0</v>
      </c>
      <c r="F65" s="28" t="e">
        <f>'様式 WA-1（集計作業用）'!$D$6</f>
        <v>#N/A</v>
      </c>
      <c r="G65" s="28">
        <f>'様式 A-1'!$AG$7</f>
        <v>0</v>
      </c>
      <c r="H65" s="24"/>
      <c r="I65" s="54" t="s">
        <v>235</v>
      </c>
      <c r="J65" s="40"/>
      <c r="K65" s="41"/>
      <c r="L65" s="40"/>
      <c r="M65" s="41"/>
      <c r="N65" s="24" t="s">
        <v>42</v>
      </c>
      <c r="O65" s="266"/>
      <c r="P65" s="202"/>
      <c r="Q65" s="184"/>
      <c r="R65" s="184"/>
      <c r="S65" s="184"/>
      <c r="T65" s="29"/>
      <c r="U65" s="29"/>
      <c r="V65" s="184"/>
      <c r="W65" s="184"/>
      <c r="X65" s="183"/>
      <c r="Y65" s="184">
        <f>IF(X65="","",DATEDIF(X65,'様式 A-1'!$G$2,"Y"))</f>
      </c>
      <c r="Z65" s="184"/>
      <c r="AA65" s="29"/>
      <c r="AB65" s="329"/>
      <c r="AC65" s="334" t="s">
        <v>997</v>
      </c>
      <c r="AD65" s="330"/>
      <c r="AE65" s="334" t="s">
        <v>998</v>
      </c>
      <c r="AF65" s="331"/>
      <c r="AG65" s="329"/>
      <c r="AH65" s="334" t="s">
        <v>997</v>
      </c>
      <c r="AI65" s="330"/>
      <c r="AJ65" s="334" t="s">
        <v>998</v>
      </c>
      <c r="AK65" s="331"/>
      <c r="AL65" s="329"/>
      <c r="AM65" s="334" t="s">
        <v>997</v>
      </c>
      <c r="AN65" s="330"/>
      <c r="AO65" s="334" t="s">
        <v>998</v>
      </c>
      <c r="AP65" s="331"/>
      <c r="AQ65" s="256"/>
      <c r="AR65" s="69">
        <f t="shared" si="5"/>
        <v>0</v>
      </c>
      <c r="AS65" s="56">
        <f t="shared" si="2"/>
        <v>0</v>
      </c>
      <c r="AT65" s="56">
        <f t="shared" si="8"/>
        <v>0</v>
      </c>
    </row>
    <row r="66" spans="1:46" ht="42.75" customHeight="1">
      <c r="A66" s="24">
        <f>IF('様式 A-1'!$AL$1="","",'様式 A-1'!$AL$1)</f>
      </c>
      <c r="B66" s="54"/>
      <c r="C66" s="55">
        <f t="shared" si="6"/>
      </c>
      <c r="D66" s="55">
        <f t="shared" si="7"/>
      </c>
      <c r="E66" s="28">
        <f>'様式 A-1'!$D$7</f>
        <v>0</v>
      </c>
      <c r="F66" s="28" t="e">
        <f>'様式 WA-1（集計作業用）'!$D$6</f>
        <v>#N/A</v>
      </c>
      <c r="G66" s="28">
        <f>'様式 A-1'!$AG$7</f>
        <v>0</v>
      </c>
      <c r="H66" s="24"/>
      <c r="I66" s="54" t="s">
        <v>236</v>
      </c>
      <c r="J66" s="40"/>
      <c r="K66" s="41"/>
      <c r="L66" s="40"/>
      <c r="M66" s="41"/>
      <c r="N66" s="24" t="s">
        <v>42</v>
      </c>
      <c r="O66" s="266"/>
      <c r="P66" s="202"/>
      <c r="Q66" s="184"/>
      <c r="R66" s="184"/>
      <c r="S66" s="184"/>
      <c r="T66" s="29"/>
      <c r="U66" s="29"/>
      <c r="V66" s="184"/>
      <c r="W66" s="184"/>
      <c r="X66" s="183"/>
      <c r="Y66" s="184">
        <f>IF(X66="","",DATEDIF(X66,'様式 A-1'!$G$2,"Y"))</f>
      </c>
      <c r="Z66" s="184"/>
      <c r="AA66" s="29"/>
      <c r="AB66" s="329"/>
      <c r="AC66" s="334" t="s">
        <v>997</v>
      </c>
      <c r="AD66" s="330"/>
      <c r="AE66" s="334" t="s">
        <v>998</v>
      </c>
      <c r="AF66" s="331"/>
      <c r="AG66" s="329"/>
      <c r="AH66" s="334" t="s">
        <v>997</v>
      </c>
      <c r="AI66" s="330"/>
      <c r="AJ66" s="334" t="s">
        <v>998</v>
      </c>
      <c r="AK66" s="331"/>
      <c r="AL66" s="329"/>
      <c r="AM66" s="334" t="s">
        <v>997</v>
      </c>
      <c r="AN66" s="330"/>
      <c r="AO66" s="334" t="s">
        <v>998</v>
      </c>
      <c r="AP66" s="331"/>
      <c r="AQ66" s="256"/>
      <c r="AR66" s="69">
        <f t="shared" si="5"/>
        <v>0</v>
      </c>
      <c r="AS66" s="56">
        <f t="shared" si="2"/>
        <v>0</v>
      </c>
      <c r="AT66" s="56">
        <f t="shared" si="8"/>
        <v>0</v>
      </c>
    </row>
    <row r="67" spans="1:46" ht="42.75" customHeight="1">
      <c r="A67" s="24">
        <f>IF('様式 A-1'!$AL$1="","",'様式 A-1'!$AL$1)</f>
      </c>
      <c r="B67" s="54"/>
      <c r="C67" s="55">
        <f t="shared" si="6"/>
      </c>
      <c r="D67" s="55">
        <f t="shared" si="7"/>
      </c>
      <c r="E67" s="28">
        <f>'様式 A-1'!$D$7</f>
        <v>0</v>
      </c>
      <c r="F67" s="28" t="e">
        <f>'様式 WA-1（集計作業用）'!$D$6</f>
        <v>#N/A</v>
      </c>
      <c r="G67" s="28">
        <f>'様式 A-1'!$AG$7</f>
        <v>0</v>
      </c>
      <c r="H67" s="24"/>
      <c r="I67" s="54" t="s">
        <v>237</v>
      </c>
      <c r="J67" s="40"/>
      <c r="K67" s="41"/>
      <c r="L67" s="40"/>
      <c r="M67" s="41"/>
      <c r="N67" s="24" t="s">
        <v>42</v>
      </c>
      <c r="O67" s="266"/>
      <c r="P67" s="202"/>
      <c r="Q67" s="184"/>
      <c r="R67" s="184"/>
      <c r="S67" s="184"/>
      <c r="T67" s="29"/>
      <c r="U67" s="29"/>
      <c r="V67" s="184"/>
      <c r="W67" s="184"/>
      <c r="X67" s="183"/>
      <c r="Y67" s="184">
        <f>IF(X67="","",DATEDIF(X67,'様式 A-1'!$G$2,"Y"))</f>
      </c>
      <c r="Z67" s="184"/>
      <c r="AA67" s="29"/>
      <c r="AB67" s="329"/>
      <c r="AC67" s="334" t="s">
        <v>997</v>
      </c>
      <c r="AD67" s="330"/>
      <c r="AE67" s="334" t="s">
        <v>998</v>
      </c>
      <c r="AF67" s="331"/>
      <c r="AG67" s="329"/>
      <c r="AH67" s="334" t="s">
        <v>997</v>
      </c>
      <c r="AI67" s="330"/>
      <c r="AJ67" s="334" t="s">
        <v>998</v>
      </c>
      <c r="AK67" s="331"/>
      <c r="AL67" s="329"/>
      <c r="AM67" s="334" t="s">
        <v>997</v>
      </c>
      <c r="AN67" s="330"/>
      <c r="AO67" s="334" t="s">
        <v>998</v>
      </c>
      <c r="AP67" s="331"/>
      <c r="AQ67" s="256"/>
      <c r="AR67" s="69">
        <f t="shared" si="5"/>
        <v>0</v>
      </c>
      <c r="AS67" s="56">
        <f t="shared" si="2"/>
        <v>0</v>
      </c>
      <c r="AT67" s="56">
        <f t="shared" si="8"/>
        <v>0</v>
      </c>
    </row>
    <row r="68" spans="1:46" ht="42.75" customHeight="1">
      <c r="A68" s="24">
        <f>IF('様式 A-1'!$AL$1="","",'様式 A-1'!$AL$1)</f>
      </c>
      <c r="B68" s="54"/>
      <c r="C68" s="55">
        <f t="shared" si="6"/>
      </c>
      <c r="D68" s="55">
        <f t="shared" si="7"/>
      </c>
      <c r="E68" s="28">
        <f>'様式 A-1'!$D$7</f>
        <v>0</v>
      </c>
      <c r="F68" s="28" t="e">
        <f>'様式 WA-1（集計作業用）'!$D$6</f>
        <v>#N/A</v>
      </c>
      <c r="G68" s="28">
        <f>'様式 A-1'!$AG$7</f>
        <v>0</v>
      </c>
      <c r="H68" s="24"/>
      <c r="I68" s="54" t="s">
        <v>238</v>
      </c>
      <c r="J68" s="40"/>
      <c r="K68" s="41"/>
      <c r="L68" s="40"/>
      <c r="M68" s="41"/>
      <c r="N68" s="24" t="s">
        <v>42</v>
      </c>
      <c r="O68" s="266"/>
      <c r="P68" s="202"/>
      <c r="Q68" s="184"/>
      <c r="R68" s="184"/>
      <c r="S68" s="184"/>
      <c r="T68" s="29"/>
      <c r="U68" s="29"/>
      <c r="V68" s="184"/>
      <c r="W68" s="184"/>
      <c r="X68" s="183"/>
      <c r="Y68" s="184">
        <f>IF(X68="","",DATEDIF(X68,'様式 A-1'!$G$2,"Y"))</f>
      </c>
      <c r="Z68" s="184"/>
      <c r="AA68" s="29"/>
      <c r="AB68" s="329"/>
      <c r="AC68" s="334" t="s">
        <v>997</v>
      </c>
      <c r="AD68" s="330"/>
      <c r="AE68" s="334" t="s">
        <v>998</v>
      </c>
      <c r="AF68" s="331"/>
      <c r="AG68" s="329"/>
      <c r="AH68" s="334" t="s">
        <v>997</v>
      </c>
      <c r="AI68" s="330"/>
      <c r="AJ68" s="334" t="s">
        <v>998</v>
      </c>
      <c r="AK68" s="331"/>
      <c r="AL68" s="329"/>
      <c r="AM68" s="334" t="s">
        <v>997</v>
      </c>
      <c r="AN68" s="330"/>
      <c r="AO68" s="334" t="s">
        <v>998</v>
      </c>
      <c r="AP68" s="331"/>
      <c r="AQ68" s="256"/>
      <c r="AR68" s="69">
        <f t="shared" si="5"/>
        <v>0</v>
      </c>
      <c r="AS68" s="56">
        <f t="shared" si="2"/>
        <v>0</v>
      </c>
      <c r="AT68" s="56">
        <f t="shared" si="8"/>
        <v>0</v>
      </c>
    </row>
    <row r="69" spans="1:46" ht="42.75" customHeight="1">
      <c r="A69" s="24">
        <f>IF('様式 A-1'!$AL$1="","",'様式 A-1'!$AL$1)</f>
      </c>
      <c r="B69" s="54"/>
      <c r="C69" s="55">
        <f t="shared" si="6"/>
      </c>
      <c r="D69" s="55">
        <f t="shared" si="7"/>
      </c>
      <c r="E69" s="28">
        <f>'様式 A-1'!$D$7</f>
        <v>0</v>
      </c>
      <c r="F69" s="28" t="e">
        <f>'様式 WA-1（集計作業用）'!$D$6</f>
        <v>#N/A</v>
      </c>
      <c r="G69" s="28">
        <f>'様式 A-1'!$AG$7</f>
        <v>0</v>
      </c>
      <c r="H69" s="24"/>
      <c r="I69" s="54" t="s">
        <v>239</v>
      </c>
      <c r="J69" s="40"/>
      <c r="K69" s="41"/>
      <c r="L69" s="40"/>
      <c r="M69" s="41"/>
      <c r="N69" s="24" t="s">
        <v>42</v>
      </c>
      <c r="O69" s="266"/>
      <c r="P69" s="202"/>
      <c r="Q69" s="184"/>
      <c r="R69" s="184"/>
      <c r="S69" s="184"/>
      <c r="T69" s="29"/>
      <c r="U69" s="29"/>
      <c r="V69" s="184"/>
      <c r="W69" s="184"/>
      <c r="X69" s="183"/>
      <c r="Y69" s="184">
        <f>IF(X69="","",DATEDIF(X69,'様式 A-1'!$G$2,"Y"))</f>
      </c>
      <c r="Z69" s="184"/>
      <c r="AA69" s="29"/>
      <c r="AB69" s="329"/>
      <c r="AC69" s="334" t="s">
        <v>997</v>
      </c>
      <c r="AD69" s="330"/>
      <c r="AE69" s="334" t="s">
        <v>998</v>
      </c>
      <c r="AF69" s="331"/>
      <c r="AG69" s="329"/>
      <c r="AH69" s="334" t="s">
        <v>997</v>
      </c>
      <c r="AI69" s="330"/>
      <c r="AJ69" s="334" t="s">
        <v>998</v>
      </c>
      <c r="AK69" s="331"/>
      <c r="AL69" s="329"/>
      <c r="AM69" s="334" t="s">
        <v>997</v>
      </c>
      <c r="AN69" s="330"/>
      <c r="AO69" s="334" t="s">
        <v>998</v>
      </c>
      <c r="AP69" s="331"/>
      <c r="AQ69" s="256"/>
      <c r="AR69" s="69">
        <f t="shared" si="5"/>
        <v>0</v>
      </c>
      <c r="AS69" s="56">
        <f t="shared" si="2"/>
        <v>0</v>
      </c>
      <c r="AT69" s="56">
        <f t="shared" si="8"/>
        <v>0</v>
      </c>
    </row>
    <row r="70" spans="1:46" ht="42.75" customHeight="1">
      <c r="A70" s="24">
        <f>IF('様式 A-1'!$AL$1="","",'様式 A-1'!$AL$1)</f>
      </c>
      <c r="B70" s="54"/>
      <c r="C70" s="55">
        <f t="shared" si="6"/>
      </c>
      <c r="D70" s="55">
        <f t="shared" si="7"/>
      </c>
      <c r="E70" s="28">
        <f>'様式 A-1'!$D$7</f>
        <v>0</v>
      </c>
      <c r="F70" s="28" t="e">
        <f>'様式 WA-1（集計作業用）'!$D$6</f>
        <v>#N/A</v>
      </c>
      <c r="G70" s="28">
        <f>'様式 A-1'!$AG$7</f>
        <v>0</v>
      </c>
      <c r="H70" s="24"/>
      <c r="I70" s="54" t="s">
        <v>240</v>
      </c>
      <c r="J70" s="40"/>
      <c r="K70" s="41"/>
      <c r="L70" s="40"/>
      <c r="M70" s="41"/>
      <c r="N70" s="24" t="s">
        <v>42</v>
      </c>
      <c r="O70" s="266"/>
      <c r="P70" s="202"/>
      <c r="Q70" s="184"/>
      <c r="R70" s="184"/>
      <c r="S70" s="184"/>
      <c r="T70" s="29"/>
      <c r="U70" s="29"/>
      <c r="V70" s="184"/>
      <c r="W70" s="184"/>
      <c r="X70" s="183"/>
      <c r="Y70" s="184">
        <f>IF(X70="","",DATEDIF(X70,'様式 A-1'!$G$2,"Y"))</f>
      </c>
      <c r="Z70" s="184"/>
      <c r="AA70" s="29"/>
      <c r="AB70" s="329"/>
      <c r="AC70" s="334" t="s">
        <v>997</v>
      </c>
      <c r="AD70" s="330"/>
      <c r="AE70" s="334" t="s">
        <v>998</v>
      </c>
      <c r="AF70" s="331"/>
      <c r="AG70" s="329"/>
      <c r="AH70" s="334" t="s">
        <v>997</v>
      </c>
      <c r="AI70" s="330"/>
      <c r="AJ70" s="334" t="s">
        <v>998</v>
      </c>
      <c r="AK70" s="331"/>
      <c r="AL70" s="329"/>
      <c r="AM70" s="334" t="s">
        <v>997</v>
      </c>
      <c r="AN70" s="330"/>
      <c r="AO70" s="334" t="s">
        <v>998</v>
      </c>
      <c r="AP70" s="331"/>
      <c r="AQ70" s="256"/>
      <c r="AR70" s="69">
        <f t="shared" si="5"/>
        <v>0</v>
      </c>
      <c r="AS70" s="56">
        <f t="shared" si="2"/>
        <v>0</v>
      </c>
      <c r="AT70" s="56">
        <f t="shared" si="8"/>
        <v>0</v>
      </c>
    </row>
    <row r="71" spans="1:46" ht="42.75" customHeight="1">
      <c r="A71" s="24">
        <f>IF('様式 A-1'!$AL$1="","",'様式 A-1'!$AL$1)</f>
      </c>
      <c r="B71" s="54"/>
      <c r="C71" s="55">
        <f t="shared" si="6"/>
      </c>
      <c r="D71" s="55">
        <f t="shared" si="7"/>
      </c>
      <c r="E71" s="28">
        <f>'様式 A-1'!$D$7</f>
        <v>0</v>
      </c>
      <c r="F71" s="28" t="e">
        <f>'様式 WA-1（集計作業用）'!$D$6</f>
        <v>#N/A</v>
      </c>
      <c r="G71" s="28">
        <f>'様式 A-1'!$AG$7</f>
        <v>0</v>
      </c>
      <c r="H71" s="24"/>
      <c r="I71" s="54" t="s">
        <v>241</v>
      </c>
      <c r="J71" s="40"/>
      <c r="K71" s="41"/>
      <c r="L71" s="40"/>
      <c r="M71" s="41"/>
      <c r="N71" s="24" t="s">
        <v>42</v>
      </c>
      <c r="O71" s="266"/>
      <c r="P71" s="202"/>
      <c r="Q71" s="184"/>
      <c r="R71" s="184"/>
      <c r="S71" s="184"/>
      <c r="T71" s="29"/>
      <c r="U71" s="29"/>
      <c r="V71" s="184"/>
      <c r="W71" s="184"/>
      <c r="X71" s="183"/>
      <c r="Y71" s="184">
        <f>IF(X71="","",DATEDIF(X71,'様式 A-1'!$G$2,"Y"))</f>
      </c>
      <c r="Z71" s="184"/>
      <c r="AA71" s="29"/>
      <c r="AB71" s="329"/>
      <c r="AC71" s="334" t="s">
        <v>997</v>
      </c>
      <c r="AD71" s="330"/>
      <c r="AE71" s="334" t="s">
        <v>998</v>
      </c>
      <c r="AF71" s="331"/>
      <c r="AG71" s="329"/>
      <c r="AH71" s="334" t="s">
        <v>997</v>
      </c>
      <c r="AI71" s="330"/>
      <c r="AJ71" s="334" t="s">
        <v>998</v>
      </c>
      <c r="AK71" s="331"/>
      <c r="AL71" s="329"/>
      <c r="AM71" s="334" t="s">
        <v>997</v>
      </c>
      <c r="AN71" s="330"/>
      <c r="AO71" s="334" t="s">
        <v>998</v>
      </c>
      <c r="AP71" s="331"/>
      <c r="AQ71" s="256"/>
      <c r="AR71" s="69">
        <f t="shared" si="5"/>
        <v>0</v>
      </c>
      <c r="AS71" s="56">
        <f t="shared" si="2"/>
        <v>0</v>
      </c>
      <c r="AT71" s="56">
        <f t="shared" si="8"/>
        <v>0</v>
      </c>
    </row>
    <row r="72" spans="1:46" ht="42.75" customHeight="1">
      <c r="A72" s="24">
        <f>IF('様式 A-1'!$AL$1="","",'様式 A-1'!$AL$1)</f>
      </c>
      <c r="B72" s="54"/>
      <c r="C72" s="55">
        <f t="shared" si="6"/>
      </c>
      <c r="D72" s="55">
        <f t="shared" si="7"/>
      </c>
      <c r="E72" s="28">
        <f>'様式 A-1'!$D$7</f>
        <v>0</v>
      </c>
      <c r="F72" s="28" t="e">
        <f>'様式 WA-1（集計作業用）'!$D$6</f>
        <v>#N/A</v>
      </c>
      <c r="G72" s="28">
        <f>'様式 A-1'!$AG$7</f>
        <v>0</v>
      </c>
      <c r="H72" s="24"/>
      <c r="I72" s="54" t="s">
        <v>242</v>
      </c>
      <c r="J72" s="40"/>
      <c r="K72" s="41"/>
      <c r="L72" s="40"/>
      <c r="M72" s="41"/>
      <c r="N72" s="24" t="s">
        <v>42</v>
      </c>
      <c r="O72" s="266"/>
      <c r="P72" s="202"/>
      <c r="Q72" s="184"/>
      <c r="R72" s="184"/>
      <c r="S72" s="184"/>
      <c r="T72" s="29"/>
      <c r="U72" s="29"/>
      <c r="V72" s="184"/>
      <c r="W72" s="184"/>
      <c r="X72" s="183"/>
      <c r="Y72" s="184">
        <f>IF(X72="","",DATEDIF(X72,'様式 A-1'!$G$2,"Y"))</f>
      </c>
      <c r="Z72" s="184"/>
      <c r="AA72" s="29"/>
      <c r="AB72" s="329"/>
      <c r="AC72" s="334" t="s">
        <v>997</v>
      </c>
      <c r="AD72" s="330"/>
      <c r="AE72" s="334" t="s">
        <v>998</v>
      </c>
      <c r="AF72" s="331"/>
      <c r="AG72" s="329"/>
      <c r="AH72" s="334" t="s">
        <v>997</v>
      </c>
      <c r="AI72" s="330"/>
      <c r="AJ72" s="334" t="s">
        <v>998</v>
      </c>
      <c r="AK72" s="331"/>
      <c r="AL72" s="329"/>
      <c r="AM72" s="334" t="s">
        <v>997</v>
      </c>
      <c r="AN72" s="330"/>
      <c r="AO72" s="334" t="s">
        <v>998</v>
      </c>
      <c r="AP72" s="331"/>
      <c r="AQ72" s="256"/>
      <c r="AR72" s="69">
        <f aca="true" t="shared" si="9" ref="AR72:AR103">COUNT(AB72:AP72)</f>
        <v>0</v>
      </c>
      <c r="AS72" s="56">
        <f t="shared" si="2"/>
        <v>0</v>
      </c>
      <c r="AT72" s="56">
        <f t="shared" si="8"/>
        <v>0</v>
      </c>
    </row>
    <row r="73" spans="1:46" ht="42.75" customHeight="1">
      <c r="A73" s="24">
        <f>IF('様式 A-1'!$AL$1="","",'様式 A-1'!$AL$1)</f>
      </c>
      <c r="B73" s="54"/>
      <c r="C73" s="55">
        <f t="shared" si="6"/>
      </c>
      <c r="D73" s="55">
        <f t="shared" si="7"/>
      </c>
      <c r="E73" s="28">
        <f>'様式 A-1'!$D$7</f>
        <v>0</v>
      </c>
      <c r="F73" s="28" t="e">
        <f>'様式 WA-1（集計作業用）'!$D$6</f>
        <v>#N/A</v>
      </c>
      <c r="G73" s="28">
        <f>'様式 A-1'!$AG$7</f>
        <v>0</v>
      </c>
      <c r="H73" s="24"/>
      <c r="I73" s="54" t="s">
        <v>243</v>
      </c>
      <c r="J73" s="40"/>
      <c r="K73" s="41"/>
      <c r="L73" s="40"/>
      <c r="M73" s="41"/>
      <c r="N73" s="24" t="s">
        <v>42</v>
      </c>
      <c r="O73" s="266"/>
      <c r="P73" s="202"/>
      <c r="Q73" s="184"/>
      <c r="R73" s="184"/>
      <c r="S73" s="184"/>
      <c r="T73" s="29"/>
      <c r="U73" s="29"/>
      <c r="V73" s="184"/>
      <c r="W73" s="184"/>
      <c r="X73" s="183"/>
      <c r="Y73" s="184">
        <f>IF(X73="","",DATEDIF(X73,'様式 A-1'!$G$2,"Y"))</f>
      </c>
      <c r="Z73" s="184"/>
      <c r="AA73" s="29"/>
      <c r="AB73" s="329"/>
      <c r="AC73" s="334" t="s">
        <v>997</v>
      </c>
      <c r="AD73" s="330"/>
      <c r="AE73" s="334" t="s">
        <v>998</v>
      </c>
      <c r="AF73" s="331"/>
      <c r="AG73" s="329"/>
      <c r="AH73" s="334" t="s">
        <v>997</v>
      </c>
      <c r="AI73" s="330"/>
      <c r="AJ73" s="334" t="s">
        <v>998</v>
      </c>
      <c r="AK73" s="331"/>
      <c r="AL73" s="329"/>
      <c r="AM73" s="334" t="s">
        <v>997</v>
      </c>
      <c r="AN73" s="330"/>
      <c r="AO73" s="334" t="s">
        <v>998</v>
      </c>
      <c r="AP73" s="331"/>
      <c r="AQ73" s="256"/>
      <c r="AR73" s="69">
        <f t="shared" si="9"/>
        <v>0</v>
      </c>
      <c r="AS73" s="56">
        <f t="shared" si="2"/>
        <v>0</v>
      </c>
      <c r="AT73" s="56">
        <f t="shared" si="8"/>
        <v>0</v>
      </c>
    </row>
    <row r="74" spans="1:46" ht="42.75" customHeight="1">
      <c r="A74" s="24">
        <f>IF('様式 A-1'!$AL$1="","",'様式 A-1'!$AL$1)</f>
      </c>
      <c r="B74" s="54"/>
      <c r="C74" s="55">
        <f t="shared" si="6"/>
      </c>
      <c r="D74" s="55">
        <f t="shared" si="7"/>
      </c>
      <c r="E74" s="28">
        <f>'様式 A-1'!$D$7</f>
        <v>0</v>
      </c>
      <c r="F74" s="28" t="e">
        <f>'様式 WA-1（集計作業用）'!$D$6</f>
        <v>#N/A</v>
      </c>
      <c r="G74" s="28">
        <f>'様式 A-1'!$AG$7</f>
        <v>0</v>
      </c>
      <c r="H74" s="24"/>
      <c r="I74" s="54" t="s">
        <v>244</v>
      </c>
      <c r="J74" s="40"/>
      <c r="K74" s="41"/>
      <c r="L74" s="40"/>
      <c r="M74" s="41"/>
      <c r="N74" s="24" t="s">
        <v>42</v>
      </c>
      <c r="O74" s="266"/>
      <c r="P74" s="202"/>
      <c r="Q74" s="184"/>
      <c r="R74" s="184"/>
      <c r="S74" s="184"/>
      <c r="T74" s="29"/>
      <c r="U74" s="29"/>
      <c r="V74" s="184"/>
      <c r="W74" s="184"/>
      <c r="X74" s="183"/>
      <c r="Y74" s="184">
        <f>IF(X74="","",DATEDIF(X74,'様式 A-1'!$G$2,"Y"))</f>
      </c>
      <c r="Z74" s="184"/>
      <c r="AA74" s="29"/>
      <c r="AB74" s="329"/>
      <c r="AC74" s="334" t="s">
        <v>997</v>
      </c>
      <c r="AD74" s="330"/>
      <c r="AE74" s="334" t="s">
        <v>998</v>
      </c>
      <c r="AF74" s="331"/>
      <c r="AG74" s="329"/>
      <c r="AH74" s="334" t="s">
        <v>997</v>
      </c>
      <c r="AI74" s="330"/>
      <c r="AJ74" s="334" t="s">
        <v>998</v>
      </c>
      <c r="AK74" s="331"/>
      <c r="AL74" s="329"/>
      <c r="AM74" s="334" t="s">
        <v>997</v>
      </c>
      <c r="AN74" s="330"/>
      <c r="AO74" s="334" t="s">
        <v>998</v>
      </c>
      <c r="AP74" s="331"/>
      <c r="AQ74" s="256"/>
      <c r="AR74" s="69">
        <f t="shared" si="9"/>
        <v>0</v>
      </c>
      <c r="AS74" s="56">
        <f t="shared" si="2"/>
        <v>0</v>
      </c>
      <c r="AT74" s="56">
        <f t="shared" si="8"/>
        <v>0</v>
      </c>
    </row>
    <row r="75" spans="1:46" ht="42.75" customHeight="1">
      <c r="A75" s="24">
        <f>IF('様式 A-1'!$AL$1="","",'様式 A-1'!$AL$1)</f>
      </c>
      <c r="B75" s="54"/>
      <c r="C75" s="55">
        <f t="shared" si="6"/>
      </c>
      <c r="D75" s="55">
        <f t="shared" si="7"/>
      </c>
      <c r="E75" s="28">
        <f>'様式 A-1'!$D$7</f>
        <v>0</v>
      </c>
      <c r="F75" s="28" t="e">
        <f>'様式 WA-1（集計作業用）'!$D$6</f>
        <v>#N/A</v>
      </c>
      <c r="G75" s="28">
        <f>'様式 A-1'!$AG$7</f>
        <v>0</v>
      </c>
      <c r="H75" s="24"/>
      <c r="I75" s="54" t="s">
        <v>245</v>
      </c>
      <c r="J75" s="40"/>
      <c r="K75" s="41"/>
      <c r="L75" s="40"/>
      <c r="M75" s="41"/>
      <c r="N75" s="24" t="s">
        <v>42</v>
      </c>
      <c r="O75" s="266"/>
      <c r="P75" s="202"/>
      <c r="Q75" s="184"/>
      <c r="R75" s="184"/>
      <c r="S75" s="184"/>
      <c r="T75" s="29"/>
      <c r="U75" s="29"/>
      <c r="V75" s="184"/>
      <c r="W75" s="184"/>
      <c r="X75" s="183"/>
      <c r="Y75" s="184">
        <f>IF(X75="","",DATEDIF(X75,'様式 A-1'!$G$2,"Y"))</f>
      </c>
      <c r="Z75" s="184"/>
      <c r="AA75" s="29"/>
      <c r="AB75" s="329"/>
      <c r="AC75" s="334" t="s">
        <v>997</v>
      </c>
      <c r="AD75" s="330"/>
      <c r="AE75" s="334" t="s">
        <v>998</v>
      </c>
      <c r="AF75" s="331"/>
      <c r="AG75" s="329"/>
      <c r="AH75" s="334" t="s">
        <v>997</v>
      </c>
      <c r="AI75" s="330"/>
      <c r="AJ75" s="334" t="s">
        <v>998</v>
      </c>
      <c r="AK75" s="331"/>
      <c r="AL75" s="329"/>
      <c r="AM75" s="334" t="s">
        <v>997</v>
      </c>
      <c r="AN75" s="330"/>
      <c r="AO75" s="334" t="s">
        <v>998</v>
      </c>
      <c r="AP75" s="331"/>
      <c r="AQ75" s="256"/>
      <c r="AR75" s="69">
        <f t="shared" si="9"/>
        <v>0</v>
      </c>
      <c r="AS75" s="56">
        <f t="shared" si="2"/>
        <v>0</v>
      </c>
      <c r="AT75" s="56">
        <f t="shared" si="8"/>
        <v>0</v>
      </c>
    </row>
    <row r="76" spans="1:46" ht="42.75" customHeight="1">
      <c r="A76" s="24">
        <f>IF('様式 A-1'!$AL$1="","",'様式 A-1'!$AL$1)</f>
      </c>
      <c r="B76" s="54"/>
      <c r="C76" s="55">
        <f t="shared" si="6"/>
      </c>
      <c r="D76" s="55">
        <f t="shared" si="7"/>
      </c>
      <c r="E76" s="28">
        <f>'様式 A-1'!$D$7</f>
        <v>0</v>
      </c>
      <c r="F76" s="28" t="e">
        <f>'様式 WA-1（集計作業用）'!$D$6</f>
        <v>#N/A</v>
      </c>
      <c r="G76" s="28">
        <f>'様式 A-1'!$AG$7</f>
        <v>0</v>
      </c>
      <c r="H76" s="24"/>
      <c r="I76" s="54" t="s">
        <v>246</v>
      </c>
      <c r="J76" s="40"/>
      <c r="K76" s="41"/>
      <c r="L76" s="40"/>
      <c r="M76" s="41"/>
      <c r="N76" s="24" t="s">
        <v>42</v>
      </c>
      <c r="O76" s="266"/>
      <c r="P76" s="202"/>
      <c r="Q76" s="184"/>
      <c r="R76" s="184"/>
      <c r="S76" s="184"/>
      <c r="T76" s="29"/>
      <c r="U76" s="29"/>
      <c r="V76" s="184"/>
      <c r="W76" s="184"/>
      <c r="X76" s="183"/>
      <c r="Y76" s="184">
        <f>IF(X76="","",DATEDIF(X76,'様式 A-1'!$G$2,"Y"))</f>
      </c>
      <c r="Z76" s="184"/>
      <c r="AA76" s="29"/>
      <c r="AB76" s="329"/>
      <c r="AC76" s="334" t="s">
        <v>997</v>
      </c>
      <c r="AD76" s="330"/>
      <c r="AE76" s="334" t="s">
        <v>998</v>
      </c>
      <c r="AF76" s="331"/>
      <c r="AG76" s="329"/>
      <c r="AH76" s="334" t="s">
        <v>997</v>
      </c>
      <c r="AI76" s="330"/>
      <c r="AJ76" s="334" t="s">
        <v>998</v>
      </c>
      <c r="AK76" s="331"/>
      <c r="AL76" s="329"/>
      <c r="AM76" s="334" t="s">
        <v>997</v>
      </c>
      <c r="AN76" s="330"/>
      <c r="AO76" s="334" t="s">
        <v>998</v>
      </c>
      <c r="AP76" s="331"/>
      <c r="AQ76" s="256"/>
      <c r="AR76" s="69">
        <f t="shared" si="9"/>
        <v>0</v>
      </c>
      <c r="AS76" s="56">
        <f t="shared" si="2"/>
        <v>0</v>
      </c>
      <c r="AT76" s="56">
        <f t="shared" si="8"/>
        <v>0</v>
      </c>
    </row>
    <row r="77" spans="1:46" ht="42.75" customHeight="1">
      <c r="A77" s="24">
        <f>IF('様式 A-1'!$AL$1="","",'様式 A-1'!$AL$1)</f>
      </c>
      <c r="B77" s="54"/>
      <c r="C77" s="55">
        <f t="shared" si="6"/>
      </c>
      <c r="D77" s="55">
        <f t="shared" si="7"/>
      </c>
      <c r="E77" s="28">
        <f>'様式 A-1'!$D$7</f>
        <v>0</v>
      </c>
      <c r="F77" s="28" t="e">
        <f>'様式 WA-1（集計作業用）'!$D$6</f>
        <v>#N/A</v>
      </c>
      <c r="G77" s="28">
        <f>'様式 A-1'!$AG$7</f>
        <v>0</v>
      </c>
      <c r="H77" s="24"/>
      <c r="I77" s="54" t="s">
        <v>247</v>
      </c>
      <c r="J77" s="40"/>
      <c r="K77" s="41"/>
      <c r="L77" s="40"/>
      <c r="M77" s="41"/>
      <c r="N77" s="24" t="s">
        <v>42</v>
      </c>
      <c r="O77" s="266"/>
      <c r="P77" s="202"/>
      <c r="Q77" s="184"/>
      <c r="R77" s="184"/>
      <c r="S77" s="184"/>
      <c r="T77" s="29"/>
      <c r="U77" s="29"/>
      <c r="V77" s="184"/>
      <c r="W77" s="184"/>
      <c r="X77" s="183"/>
      <c r="Y77" s="184">
        <f>IF(X77="","",DATEDIF(X77,'様式 A-1'!$G$2,"Y"))</f>
      </c>
      <c r="Z77" s="184"/>
      <c r="AA77" s="29"/>
      <c r="AB77" s="329"/>
      <c r="AC77" s="334" t="s">
        <v>997</v>
      </c>
      <c r="AD77" s="330"/>
      <c r="AE77" s="334" t="s">
        <v>998</v>
      </c>
      <c r="AF77" s="331"/>
      <c r="AG77" s="329"/>
      <c r="AH77" s="334" t="s">
        <v>997</v>
      </c>
      <c r="AI77" s="330"/>
      <c r="AJ77" s="334" t="s">
        <v>998</v>
      </c>
      <c r="AK77" s="331"/>
      <c r="AL77" s="329"/>
      <c r="AM77" s="334" t="s">
        <v>997</v>
      </c>
      <c r="AN77" s="330"/>
      <c r="AO77" s="334" t="s">
        <v>998</v>
      </c>
      <c r="AP77" s="331"/>
      <c r="AQ77" s="256"/>
      <c r="AR77" s="69">
        <f t="shared" si="9"/>
        <v>0</v>
      </c>
      <c r="AS77" s="56">
        <f t="shared" si="2"/>
        <v>0</v>
      </c>
      <c r="AT77" s="56">
        <f t="shared" si="8"/>
        <v>0</v>
      </c>
    </row>
    <row r="78" spans="1:46" ht="42.75" customHeight="1">
      <c r="A78" s="24">
        <f>IF('様式 A-1'!$AL$1="","",'様式 A-1'!$AL$1)</f>
      </c>
      <c r="B78" s="54"/>
      <c r="C78" s="55">
        <f t="shared" si="6"/>
      </c>
      <c r="D78" s="55">
        <f t="shared" si="7"/>
      </c>
      <c r="E78" s="28">
        <f>'様式 A-1'!$D$7</f>
        <v>0</v>
      </c>
      <c r="F78" s="28" t="e">
        <f>'様式 WA-1（集計作業用）'!$D$6</f>
        <v>#N/A</v>
      </c>
      <c r="G78" s="28">
        <f>'様式 A-1'!$AG$7</f>
        <v>0</v>
      </c>
      <c r="H78" s="24"/>
      <c r="I78" s="54" t="s">
        <v>248</v>
      </c>
      <c r="J78" s="40"/>
      <c r="K78" s="41"/>
      <c r="L78" s="40"/>
      <c r="M78" s="41"/>
      <c r="N78" s="24" t="s">
        <v>42</v>
      </c>
      <c r="O78" s="266"/>
      <c r="P78" s="202"/>
      <c r="Q78" s="184"/>
      <c r="R78" s="184"/>
      <c r="S78" s="184"/>
      <c r="T78" s="29"/>
      <c r="U78" s="29"/>
      <c r="V78" s="184"/>
      <c r="W78" s="184"/>
      <c r="X78" s="183"/>
      <c r="Y78" s="184">
        <f>IF(X78="","",DATEDIF(X78,'様式 A-1'!$G$2,"Y"))</f>
      </c>
      <c r="Z78" s="184"/>
      <c r="AA78" s="29"/>
      <c r="AB78" s="329"/>
      <c r="AC78" s="334" t="s">
        <v>997</v>
      </c>
      <c r="AD78" s="330"/>
      <c r="AE78" s="334" t="s">
        <v>998</v>
      </c>
      <c r="AF78" s="331"/>
      <c r="AG78" s="329"/>
      <c r="AH78" s="334" t="s">
        <v>997</v>
      </c>
      <c r="AI78" s="330"/>
      <c r="AJ78" s="334" t="s">
        <v>998</v>
      </c>
      <c r="AK78" s="331"/>
      <c r="AL78" s="329"/>
      <c r="AM78" s="334" t="s">
        <v>997</v>
      </c>
      <c r="AN78" s="330"/>
      <c r="AO78" s="334" t="s">
        <v>998</v>
      </c>
      <c r="AP78" s="331"/>
      <c r="AQ78" s="256"/>
      <c r="AR78" s="69">
        <f t="shared" si="9"/>
        <v>0</v>
      </c>
      <c r="AS78" s="56">
        <f t="shared" si="2"/>
        <v>0</v>
      </c>
      <c r="AT78" s="56">
        <f t="shared" si="8"/>
        <v>0</v>
      </c>
    </row>
    <row r="79" spans="1:46" ht="42.75" customHeight="1">
      <c r="A79" s="24">
        <f>IF('様式 A-1'!$AL$1="","",'様式 A-1'!$AL$1)</f>
      </c>
      <c r="B79" s="54"/>
      <c r="C79" s="55">
        <f t="shared" si="6"/>
      </c>
      <c r="D79" s="55">
        <f t="shared" si="7"/>
      </c>
      <c r="E79" s="28">
        <f>'様式 A-1'!$D$7</f>
        <v>0</v>
      </c>
      <c r="F79" s="28" t="e">
        <f>'様式 WA-1（集計作業用）'!$D$6</f>
        <v>#N/A</v>
      </c>
      <c r="G79" s="28">
        <f>'様式 A-1'!$AG$7</f>
        <v>0</v>
      </c>
      <c r="H79" s="24"/>
      <c r="I79" s="54" t="s">
        <v>249</v>
      </c>
      <c r="J79" s="40"/>
      <c r="K79" s="41"/>
      <c r="L79" s="40"/>
      <c r="M79" s="41"/>
      <c r="N79" s="24" t="s">
        <v>42</v>
      </c>
      <c r="O79" s="266"/>
      <c r="P79" s="202"/>
      <c r="Q79" s="184"/>
      <c r="R79" s="184"/>
      <c r="S79" s="184"/>
      <c r="T79" s="29"/>
      <c r="U79" s="29"/>
      <c r="V79" s="184"/>
      <c r="W79" s="184"/>
      <c r="X79" s="183"/>
      <c r="Y79" s="184">
        <f>IF(X79="","",DATEDIF(X79,'様式 A-1'!$G$2,"Y"))</f>
      </c>
      <c r="Z79" s="184"/>
      <c r="AA79" s="29"/>
      <c r="AB79" s="329"/>
      <c r="AC79" s="334" t="s">
        <v>997</v>
      </c>
      <c r="AD79" s="330"/>
      <c r="AE79" s="334" t="s">
        <v>998</v>
      </c>
      <c r="AF79" s="331"/>
      <c r="AG79" s="329"/>
      <c r="AH79" s="334" t="s">
        <v>997</v>
      </c>
      <c r="AI79" s="330"/>
      <c r="AJ79" s="334" t="s">
        <v>998</v>
      </c>
      <c r="AK79" s="331"/>
      <c r="AL79" s="329"/>
      <c r="AM79" s="334" t="s">
        <v>997</v>
      </c>
      <c r="AN79" s="330"/>
      <c r="AO79" s="334" t="s">
        <v>998</v>
      </c>
      <c r="AP79" s="331"/>
      <c r="AQ79" s="256"/>
      <c r="AR79" s="69">
        <f t="shared" si="9"/>
        <v>0</v>
      </c>
      <c r="AS79" s="56">
        <f t="shared" si="2"/>
        <v>0</v>
      </c>
      <c r="AT79" s="56">
        <f t="shared" si="8"/>
        <v>0</v>
      </c>
    </row>
    <row r="80" spans="1:46" ht="42.75" customHeight="1">
      <c r="A80" s="24">
        <f>IF('様式 A-1'!$AL$1="","",'様式 A-1'!$AL$1)</f>
      </c>
      <c r="B80" s="54"/>
      <c r="C80" s="55">
        <f t="shared" si="6"/>
      </c>
      <c r="D80" s="55">
        <f t="shared" si="7"/>
      </c>
      <c r="E80" s="28">
        <f>'様式 A-1'!$D$7</f>
        <v>0</v>
      </c>
      <c r="F80" s="28" t="e">
        <f>'様式 WA-1（集計作業用）'!$D$6</f>
        <v>#N/A</v>
      </c>
      <c r="G80" s="28">
        <f>'様式 A-1'!$AG$7</f>
        <v>0</v>
      </c>
      <c r="H80" s="24"/>
      <c r="I80" s="54" t="s">
        <v>250</v>
      </c>
      <c r="J80" s="40"/>
      <c r="K80" s="41"/>
      <c r="L80" s="40"/>
      <c r="M80" s="41"/>
      <c r="N80" s="24" t="s">
        <v>42</v>
      </c>
      <c r="O80" s="266"/>
      <c r="P80" s="202"/>
      <c r="Q80" s="184"/>
      <c r="R80" s="184"/>
      <c r="S80" s="184"/>
      <c r="T80" s="29"/>
      <c r="U80" s="29"/>
      <c r="V80" s="184"/>
      <c r="W80" s="184"/>
      <c r="X80" s="183"/>
      <c r="Y80" s="184">
        <f>IF(X80="","",DATEDIF(X80,'様式 A-1'!$G$2,"Y"))</f>
      </c>
      <c r="Z80" s="184"/>
      <c r="AA80" s="29"/>
      <c r="AB80" s="329"/>
      <c r="AC80" s="334" t="s">
        <v>997</v>
      </c>
      <c r="AD80" s="330"/>
      <c r="AE80" s="334" t="s">
        <v>998</v>
      </c>
      <c r="AF80" s="331"/>
      <c r="AG80" s="329"/>
      <c r="AH80" s="334" t="s">
        <v>997</v>
      </c>
      <c r="AI80" s="330"/>
      <c r="AJ80" s="334" t="s">
        <v>998</v>
      </c>
      <c r="AK80" s="331"/>
      <c r="AL80" s="329"/>
      <c r="AM80" s="334" t="s">
        <v>997</v>
      </c>
      <c r="AN80" s="330"/>
      <c r="AO80" s="334" t="s">
        <v>998</v>
      </c>
      <c r="AP80" s="331"/>
      <c r="AQ80" s="256"/>
      <c r="AR80" s="69">
        <f t="shared" si="9"/>
        <v>0</v>
      </c>
      <c r="AS80" s="56">
        <f t="shared" si="2"/>
        <v>0</v>
      </c>
      <c r="AT80" s="56">
        <f t="shared" si="8"/>
        <v>0</v>
      </c>
    </row>
    <row r="81" spans="1:46" ht="42.75" customHeight="1">
      <c r="A81" s="24">
        <f>IF('様式 A-1'!$AL$1="","",'様式 A-1'!$AL$1)</f>
      </c>
      <c r="B81" s="54"/>
      <c r="C81" s="55">
        <f t="shared" si="6"/>
      </c>
      <c r="D81" s="55">
        <f t="shared" si="7"/>
      </c>
      <c r="E81" s="28">
        <f>'様式 A-1'!$D$7</f>
        <v>0</v>
      </c>
      <c r="F81" s="28" t="e">
        <f>'様式 WA-1（集計作業用）'!$D$6</f>
        <v>#N/A</v>
      </c>
      <c r="G81" s="28">
        <f>'様式 A-1'!$AG$7</f>
        <v>0</v>
      </c>
      <c r="H81" s="24"/>
      <c r="I81" s="54" t="s">
        <v>251</v>
      </c>
      <c r="J81" s="40"/>
      <c r="K81" s="41"/>
      <c r="L81" s="40"/>
      <c r="M81" s="41"/>
      <c r="N81" s="24" t="s">
        <v>42</v>
      </c>
      <c r="O81" s="266"/>
      <c r="P81" s="202"/>
      <c r="Q81" s="184"/>
      <c r="R81" s="184"/>
      <c r="S81" s="184"/>
      <c r="T81" s="29"/>
      <c r="U81" s="29"/>
      <c r="V81" s="184"/>
      <c r="W81" s="184"/>
      <c r="X81" s="183"/>
      <c r="Y81" s="184">
        <f>IF(X81="","",DATEDIF(X81,'様式 A-1'!$G$2,"Y"))</f>
      </c>
      <c r="Z81" s="184"/>
      <c r="AA81" s="29"/>
      <c r="AB81" s="329"/>
      <c r="AC81" s="334" t="s">
        <v>997</v>
      </c>
      <c r="AD81" s="330"/>
      <c r="AE81" s="334" t="s">
        <v>998</v>
      </c>
      <c r="AF81" s="331"/>
      <c r="AG81" s="329"/>
      <c r="AH81" s="334" t="s">
        <v>997</v>
      </c>
      <c r="AI81" s="330"/>
      <c r="AJ81" s="334" t="s">
        <v>998</v>
      </c>
      <c r="AK81" s="331"/>
      <c r="AL81" s="329"/>
      <c r="AM81" s="334" t="s">
        <v>997</v>
      </c>
      <c r="AN81" s="330"/>
      <c r="AO81" s="334" t="s">
        <v>998</v>
      </c>
      <c r="AP81" s="331"/>
      <c r="AQ81" s="256"/>
      <c r="AR81" s="69">
        <f t="shared" si="9"/>
        <v>0</v>
      </c>
      <c r="AS81" s="56">
        <f t="shared" si="2"/>
        <v>0</v>
      </c>
      <c r="AT81" s="56">
        <f t="shared" si="8"/>
        <v>0</v>
      </c>
    </row>
    <row r="82" spans="1:46" ht="42.75" customHeight="1">
      <c r="A82" s="24">
        <f>IF('様式 A-1'!$AL$1="","",'様式 A-1'!$AL$1)</f>
      </c>
      <c r="B82" s="54"/>
      <c r="C82" s="55">
        <f t="shared" si="6"/>
      </c>
      <c r="D82" s="55">
        <f t="shared" si="7"/>
      </c>
      <c r="E82" s="28">
        <f>'様式 A-1'!$D$7</f>
        <v>0</v>
      </c>
      <c r="F82" s="28" t="e">
        <f>'様式 WA-1（集計作業用）'!$D$6</f>
        <v>#N/A</v>
      </c>
      <c r="G82" s="28">
        <f>'様式 A-1'!$AG$7</f>
        <v>0</v>
      </c>
      <c r="H82" s="24"/>
      <c r="I82" s="54" t="s">
        <v>252</v>
      </c>
      <c r="J82" s="40"/>
      <c r="K82" s="41"/>
      <c r="L82" s="40"/>
      <c r="M82" s="41"/>
      <c r="N82" s="24" t="s">
        <v>42</v>
      </c>
      <c r="O82" s="266"/>
      <c r="P82" s="202"/>
      <c r="Q82" s="184"/>
      <c r="R82" s="184"/>
      <c r="S82" s="184"/>
      <c r="T82" s="29"/>
      <c r="U82" s="29"/>
      <c r="V82" s="184"/>
      <c r="W82" s="184"/>
      <c r="X82" s="183"/>
      <c r="Y82" s="184">
        <f>IF(X82="","",DATEDIF(X82,'様式 A-1'!$G$2,"Y"))</f>
      </c>
      <c r="Z82" s="184"/>
      <c r="AA82" s="29"/>
      <c r="AB82" s="329"/>
      <c r="AC82" s="334" t="s">
        <v>997</v>
      </c>
      <c r="AD82" s="330"/>
      <c r="AE82" s="334" t="s">
        <v>998</v>
      </c>
      <c r="AF82" s="331"/>
      <c r="AG82" s="329"/>
      <c r="AH82" s="334" t="s">
        <v>997</v>
      </c>
      <c r="AI82" s="330"/>
      <c r="AJ82" s="334" t="s">
        <v>998</v>
      </c>
      <c r="AK82" s="331"/>
      <c r="AL82" s="329"/>
      <c r="AM82" s="334" t="s">
        <v>997</v>
      </c>
      <c r="AN82" s="330"/>
      <c r="AO82" s="334" t="s">
        <v>998</v>
      </c>
      <c r="AP82" s="331"/>
      <c r="AQ82" s="256"/>
      <c r="AR82" s="69">
        <f t="shared" si="9"/>
        <v>0</v>
      </c>
      <c r="AS82" s="56">
        <f t="shared" si="2"/>
        <v>0</v>
      </c>
      <c r="AT82" s="56">
        <f t="shared" si="8"/>
        <v>0</v>
      </c>
    </row>
    <row r="83" spans="1:46" ht="42.75" customHeight="1">
      <c r="A83" s="24">
        <f>IF('様式 A-1'!$AL$1="","",'様式 A-1'!$AL$1)</f>
      </c>
      <c r="B83" s="54"/>
      <c r="C83" s="55">
        <f t="shared" si="6"/>
      </c>
      <c r="D83" s="55">
        <f t="shared" si="7"/>
      </c>
      <c r="E83" s="28">
        <f>'様式 A-1'!$D$7</f>
        <v>0</v>
      </c>
      <c r="F83" s="28" t="e">
        <f>'様式 WA-1（集計作業用）'!$D$6</f>
        <v>#N/A</v>
      </c>
      <c r="G83" s="28">
        <f>'様式 A-1'!$AG$7</f>
        <v>0</v>
      </c>
      <c r="H83" s="24"/>
      <c r="I83" s="54" t="s">
        <v>253</v>
      </c>
      <c r="J83" s="40"/>
      <c r="K83" s="41"/>
      <c r="L83" s="40"/>
      <c r="M83" s="41"/>
      <c r="N83" s="24" t="s">
        <v>42</v>
      </c>
      <c r="O83" s="266"/>
      <c r="P83" s="202"/>
      <c r="Q83" s="184"/>
      <c r="R83" s="184"/>
      <c r="S83" s="184"/>
      <c r="T83" s="29"/>
      <c r="U83" s="29"/>
      <c r="V83" s="184"/>
      <c r="W83" s="184"/>
      <c r="X83" s="183"/>
      <c r="Y83" s="184">
        <f>IF(X83="","",DATEDIF(X83,'様式 A-1'!$G$2,"Y"))</f>
      </c>
      <c r="Z83" s="184"/>
      <c r="AA83" s="29"/>
      <c r="AB83" s="329"/>
      <c r="AC83" s="334" t="s">
        <v>997</v>
      </c>
      <c r="AD83" s="330"/>
      <c r="AE83" s="334" t="s">
        <v>998</v>
      </c>
      <c r="AF83" s="331"/>
      <c r="AG83" s="329"/>
      <c r="AH83" s="334" t="s">
        <v>997</v>
      </c>
      <c r="AI83" s="330"/>
      <c r="AJ83" s="334" t="s">
        <v>998</v>
      </c>
      <c r="AK83" s="331"/>
      <c r="AL83" s="329"/>
      <c r="AM83" s="334" t="s">
        <v>997</v>
      </c>
      <c r="AN83" s="330"/>
      <c r="AO83" s="334" t="s">
        <v>998</v>
      </c>
      <c r="AP83" s="331"/>
      <c r="AQ83" s="256"/>
      <c r="AR83" s="69">
        <f t="shared" si="9"/>
        <v>0</v>
      </c>
      <c r="AS83" s="56">
        <f t="shared" si="2"/>
        <v>0</v>
      </c>
      <c r="AT83" s="56">
        <f t="shared" si="8"/>
        <v>0</v>
      </c>
    </row>
    <row r="84" spans="1:46" ht="42.75" customHeight="1">
      <c r="A84" s="24">
        <f>IF('様式 A-1'!$AL$1="","",'様式 A-1'!$AL$1)</f>
      </c>
      <c r="B84" s="54"/>
      <c r="C84" s="55">
        <f t="shared" si="6"/>
      </c>
      <c r="D84" s="55">
        <f t="shared" si="7"/>
      </c>
      <c r="E84" s="28">
        <f>'様式 A-1'!$D$7</f>
        <v>0</v>
      </c>
      <c r="F84" s="28" t="e">
        <f>'様式 WA-1（集計作業用）'!$D$6</f>
        <v>#N/A</v>
      </c>
      <c r="G84" s="28">
        <f>'様式 A-1'!$AG$7</f>
        <v>0</v>
      </c>
      <c r="H84" s="24"/>
      <c r="I84" s="54" t="s">
        <v>254</v>
      </c>
      <c r="J84" s="40"/>
      <c r="K84" s="41"/>
      <c r="L84" s="40"/>
      <c r="M84" s="41"/>
      <c r="N84" s="24" t="s">
        <v>42</v>
      </c>
      <c r="O84" s="266"/>
      <c r="P84" s="202"/>
      <c r="Q84" s="184"/>
      <c r="R84" s="184"/>
      <c r="S84" s="184"/>
      <c r="T84" s="29"/>
      <c r="U84" s="29"/>
      <c r="V84" s="184"/>
      <c r="W84" s="184"/>
      <c r="X84" s="183"/>
      <c r="Y84" s="184">
        <f>IF(X84="","",DATEDIF(X84,'様式 A-1'!$G$2,"Y"))</f>
      </c>
      <c r="Z84" s="184"/>
      <c r="AA84" s="29"/>
      <c r="AB84" s="329"/>
      <c r="AC84" s="334" t="s">
        <v>997</v>
      </c>
      <c r="AD84" s="330"/>
      <c r="AE84" s="334" t="s">
        <v>998</v>
      </c>
      <c r="AF84" s="331"/>
      <c r="AG84" s="329"/>
      <c r="AH84" s="334" t="s">
        <v>997</v>
      </c>
      <c r="AI84" s="330"/>
      <c r="AJ84" s="334" t="s">
        <v>998</v>
      </c>
      <c r="AK84" s="331"/>
      <c r="AL84" s="329"/>
      <c r="AM84" s="334" t="s">
        <v>997</v>
      </c>
      <c r="AN84" s="330"/>
      <c r="AO84" s="334" t="s">
        <v>998</v>
      </c>
      <c r="AP84" s="331"/>
      <c r="AQ84" s="256"/>
      <c r="AR84" s="69">
        <f t="shared" si="9"/>
        <v>0</v>
      </c>
      <c r="AS84" s="56">
        <f t="shared" si="2"/>
        <v>0</v>
      </c>
      <c r="AT84" s="56">
        <f t="shared" si="8"/>
        <v>0</v>
      </c>
    </row>
    <row r="85" spans="1:46" ht="42.75" customHeight="1">
      <c r="A85" s="24">
        <f>IF('様式 A-1'!$AL$1="","",'様式 A-1'!$AL$1)</f>
      </c>
      <c r="B85" s="54"/>
      <c r="C85" s="55">
        <f t="shared" si="6"/>
      </c>
      <c r="D85" s="55">
        <f t="shared" si="7"/>
      </c>
      <c r="E85" s="28">
        <f>'様式 A-1'!$D$7</f>
        <v>0</v>
      </c>
      <c r="F85" s="28" t="e">
        <f>'様式 WA-1（集計作業用）'!$D$6</f>
        <v>#N/A</v>
      </c>
      <c r="G85" s="28">
        <f>'様式 A-1'!$AG$7</f>
        <v>0</v>
      </c>
      <c r="H85" s="24"/>
      <c r="I85" s="54" t="s">
        <v>255</v>
      </c>
      <c r="J85" s="40"/>
      <c r="K85" s="41"/>
      <c r="L85" s="40"/>
      <c r="M85" s="41"/>
      <c r="N85" s="24" t="s">
        <v>42</v>
      </c>
      <c r="O85" s="266"/>
      <c r="P85" s="202"/>
      <c r="Q85" s="184"/>
      <c r="R85" s="184"/>
      <c r="S85" s="184"/>
      <c r="T85" s="29"/>
      <c r="U85" s="29"/>
      <c r="V85" s="184"/>
      <c r="W85" s="184"/>
      <c r="X85" s="183"/>
      <c r="Y85" s="184">
        <f>IF(X85="","",DATEDIF(X85,'様式 A-1'!$G$2,"Y"))</f>
      </c>
      <c r="Z85" s="184"/>
      <c r="AA85" s="29"/>
      <c r="AB85" s="329"/>
      <c r="AC85" s="334" t="s">
        <v>997</v>
      </c>
      <c r="AD85" s="330"/>
      <c r="AE85" s="334" t="s">
        <v>998</v>
      </c>
      <c r="AF85" s="331"/>
      <c r="AG85" s="329"/>
      <c r="AH85" s="334" t="s">
        <v>997</v>
      </c>
      <c r="AI85" s="330"/>
      <c r="AJ85" s="334" t="s">
        <v>998</v>
      </c>
      <c r="AK85" s="331"/>
      <c r="AL85" s="329"/>
      <c r="AM85" s="334" t="s">
        <v>997</v>
      </c>
      <c r="AN85" s="330"/>
      <c r="AO85" s="334" t="s">
        <v>998</v>
      </c>
      <c r="AP85" s="331"/>
      <c r="AQ85" s="256"/>
      <c r="AR85" s="69">
        <f t="shared" si="9"/>
        <v>0</v>
      </c>
      <c r="AS85" s="56">
        <f t="shared" si="2"/>
        <v>0</v>
      </c>
      <c r="AT85" s="56">
        <f t="shared" si="8"/>
        <v>0</v>
      </c>
    </row>
    <row r="86" spans="1:46" ht="42.75" customHeight="1">
      <c r="A86" s="24">
        <f>IF('様式 A-1'!$AL$1="","",'様式 A-1'!$AL$1)</f>
      </c>
      <c r="B86" s="54"/>
      <c r="C86" s="55">
        <f t="shared" si="6"/>
      </c>
      <c r="D86" s="55">
        <f t="shared" si="7"/>
      </c>
      <c r="E86" s="28">
        <f>'様式 A-1'!$D$7</f>
        <v>0</v>
      </c>
      <c r="F86" s="28" t="e">
        <f>'様式 WA-1（集計作業用）'!$D$6</f>
        <v>#N/A</v>
      </c>
      <c r="G86" s="28">
        <f>'様式 A-1'!$AG$7</f>
        <v>0</v>
      </c>
      <c r="H86" s="24"/>
      <c r="I86" s="54" t="s">
        <v>256</v>
      </c>
      <c r="J86" s="40"/>
      <c r="K86" s="41"/>
      <c r="L86" s="40"/>
      <c r="M86" s="41"/>
      <c r="N86" s="24" t="s">
        <v>42</v>
      </c>
      <c r="O86" s="266"/>
      <c r="P86" s="202"/>
      <c r="Q86" s="184"/>
      <c r="R86" s="184"/>
      <c r="S86" s="184"/>
      <c r="T86" s="29"/>
      <c r="U86" s="29"/>
      <c r="V86" s="184"/>
      <c r="W86" s="184"/>
      <c r="X86" s="183"/>
      <c r="Y86" s="184">
        <f>IF(X86="","",DATEDIF(X86,'様式 A-1'!$G$2,"Y"))</f>
      </c>
      <c r="Z86" s="184"/>
      <c r="AA86" s="29"/>
      <c r="AB86" s="329"/>
      <c r="AC86" s="334" t="s">
        <v>997</v>
      </c>
      <c r="AD86" s="330"/>
      <c r="AE86" s="334" t="s">
        <v>998</v>
      </c>
      <c r="AF86" s="331"/>
      <c r="AG86" s="329"/>
      <c r="AH86" s="334" t="s">
        <v>997</v>
      </c>
      <c r="AI86" s="330"/>
      <c r="AJ86" s="334" t="s">
        <v>998</v>
      </c>
      <c r="AK86" s="331"/>
      <c r="AL86" s="329"/>
      <c r="AM86" s="334" t="s">
        <v>997</v>
      </c>
      <c r="AN86" s="330"/>
      <c r="AO86" s="334" t="s">
        <v>998</v>
      </c>
      <c r="AP86" s="331"/>
      <c r="AQ86" s="256"/>
      <c r="AR86" s="69">
        <f t="shared" si="9"/>
        <v>0</v>
      </c>
      <c r="AS86" s="56">
        <f t="shared" si="2"/>
        <v>0</v>
      </c>
      <c r="AT86" s="56">
        <f t="shared" si="8"/>
        <v>0</v>
      </c>
    </row>
    <row r="87" spans="1:46" ht="42.75" customHeight="1">
      <c r="A87" s="24">
        <f>IF('様式 A-1'!$AL$1="","",'様式 A-1'!$AL$1)</f>
      </c>
      <c r="B87" s="54"/>
      <c r="C87" s="55">
        <f t="shared" si="6"/>
      </c>
      <c r="D87" s="55">
        <f t="shared" si="7"/>
      </c>
      <c r="E87" s="28">
        <f>'様式 A-1'!$D$7</f>
        <v>0</v>
      </c>
      <c r="F87" s="28" t="e">
        <f>'様式 WA-1（集計作業用）'!$D$6</f>
        <v>#N/A</v>
      </c>
      <c r="G87" s="28">
        <f>'様式 A-1'!$AG$7</f>
        <v>0</v>
      </c>
      <c r="H87" s="24"/>
      <c r="I87" s="54" t="s">
        <v>257</v>
      </c>
      <c r="J87" s="40"/>
      <c r="K87" s="41"/>
      <c r="L87" s="40"/>
      <c r="M87" s="41"/>
      <c r="N87" s="24" t="s">
        <v>42</v>
      </c>
      <c r="O87" s="266"/>
      <c r="P87" s="202"/>
      <c r="Q87" s="184"/>
      <c r="R87" s="184"/>
      <c r="S87" s="184"/>
      <c r="T87" s="29"/>
      <c r="U87" s="29"/>
      <c r="V87" s="184"/>
      <c r="W87" s="184"/>
      <c r="X87" s="183"/>
      <c r="Y87" s="184">
        <f>IF(X87="","",DATEDIF(X87,'様式 A-1'!$G$2,"Y"))</f>
      </c>
      <c r="Z87" s="184"/>
      <c r="AA87" s="29"/>
      <c r="AB87" s="329"/>
      <c r="AC87" s="334" t="s">
        <v>997</v>
      </c>
      <c r="AD87" s="330"/>
      <c r="AE87" s="334" t="s">
        <v>998</v>
      </c>
      <c r="AF87" s="331"/>
      <c r="AG87" s="329"/>
      <c r="AH87" s="334" t="s">
        <v>997</v>
      </c>
      <c r="AI87" s="330"/>
      <c r="AJ87" s="334" t="s">
        <v>998</v>
      </c>
      <c r="AK87" s="331"/>
      <c r="AL87" s="329"/>
      <c r="AM87" s="334" t="s">
        <v>997</v>
      </c>
      <c r="AN87" s="330"/>
      <c r="AO87" s="334" t="s">
        <v>998</v>
      </c>
      <c r="AP87" s="331"/>
      <c r="AQ87" s="256"/>
      <c r="AR87" s="69">
        <f t="shared" si="9"/>
        <v>0</v>
      </c>
      <c r="AS87" s="56">
        <f t="shared" si="2"/>
        <v>0</v>
      </c>
      <c r="AT87" s="56">
        <f t="shared" si="8"/>
        <v>0</v>
      </c>
    </row>
    <row r="88" spans="1:46" ht="42.75" customHeight="1">
      <c r="A88" s="24">
        <f>IF('様式 A-1'!$AL$1="","",'様式 A-1'!$AL$1)</f>
      </c>
      <c r="B88" s="54"/>
      <c r="C88" s="55">
        <f t="shared" si="6"/>
      </c>
      <c r="D88" s="55">
        <f t="shared" si="7"/>
      </c>
      <c r="E88" s="28">
        <f>'様式 A-1'!$D$7</f>
        <v>0</v>
      </c>
      <c r="F88" s="28" t="e">
        <f>'様式 WA-1（集計作業用）'!$D$6</f>
        <v>#N/A</v>
      </c>
      <c r="G88" s="28">
        <f>'様式 A-1'!$AG$7</f>
        <v>0</v>
      </c>
      <c r="H88" s="24"/>
      <c r="I88" s="54" t="s">
        <v>258</v>
      </c>
      <c r="J88" s="40"/>
      <c r="K88" s="41"/>
      <c r="L88" s="40"/>
      <c r="M88" s="41"/>
      <c r="N88" s="24" t="s">
        <v>42</v>
      </c>
      <c r="O88" s="266"/>
      <c r="P88" s="202"/>
      <c r="Q88" s="184"/>
      <c r="R88" s="184"/>
      <c r="S88" s="184"/>
      <c r="T88" s="29"/>
      <c r="U88" s="29"/>
      <c r="V88" s="184"/>
      <c r="W88" s="184"/>
      <c r="X88" s="183"/>
      <c r="Y88" s="184">
        <f>IF(X88="","",DATEDIF(X88,'様式 A-1'!$G$2,"Y"))</f>
      </c>
      <c r="Z88" s="184"/>
      <c r="AA88" s="29"/>
      <c r="AB88" s="329"/>
      <c r="AC88" s="334" t="s">
        <v>997</v>
      </c>
      <c r="AD88" s="330"/>
      <c r="AE88" s="334" t="s">
        <v>998</v>
      </c>
      <c r="AF88" s="331"/>
      <c r="AG88" s="329"/>
      <c r="AH88" s="334" t="s">
        <v>997</v>
      </c>
      <c r="AI88" s="330"/>
      <c r="AJ88" s="334" t="s">
        <v>998</v>
      </c>
      <c r="AK88" s="331"/>
      <c r="AL88" s="329"/>
      <c r="AM88" s="334" t="s">
        <v>997</v>
      </c>
      <c r="AN88" s="330"/>
      <c r="AO88" s="334" t="s">
        <v>998</v>
      </c>
      <c r="AP88" s="331"/>
      <c r="AQ88" s="256"/>
      <c r="AR88" s="69">
        <f t="shared" si="9"/>
        <v>0</v>
      </c>
      <c r="AS88" s="56">
        <f t="shared" si="2"/>
        <v>0</v>
      </c>
      <c r="AT88" s="56">
        <f t="shared" si="8"/>
        <v>0</v>
      </c>
    </row>
    <row r="89" spans="1:46" ht="42.75" customHeight="1">
      <c r="A89" s="24">
        <f>IF('様式 A-1'!$AL$1="","",'様式 A-1'!$AL$1)</f>
      </c>
      <c r="B89" s="54"/>
      <c r="C89" s="55">
        <f t="shared" si="6"/>
      </c>
      <c r="D89" s="55">
        <f t="shared" si="7"/>
      </c>
      <c r="E89" s="28">
        <f>'様式 A-1'!$D$7</f>
        <v>0</v>
      </c>
      <c r="F89" s="28" t="e">
        <f>'様式 WA-1（集計作業用）'!$D$6</f>
        <v>#N/A</v>
      </c>
      <c r="G89" s="28">
        <f>'様式 A-1'!$AG$7</f>
        <v>0</v>
      </c>
      <c r="H89" s="24"/>
      <c r="I89" s="54" t="s">
        <v>259</v>
      </c>
      <c r="J89" s="40"/>
      <c r="K89" s="41"/>
      <c r="L89" s="40"/>
      <c r="M89" s="41"/>
      <c r="N89" s="24" t="s">
        <v>42</v>
      </c>
      <c r="O89" s="266"/>
      <c r="P89" s="202"/>
      <c r="Q89" s="184"/>
      <c r="R89" s="184"/>
      <c r="S89" s="184"/>
      <c r="T89" s="29"/>
      <c r="U89" s="29"/>
      <c r="V89" s="184"/>
      <c r="W89" s="184"/>
      <c r="X89" s="183"/>
      <c r="Y89" s="184">
        <f>IF(X89="","",DATEDIF(X89,'様式 A-1'!$G$2,"Y"))</f>
      </c>
      <c r="Z89" s="184"/>
      <c r="AA89" s="29"/>
      <c r="AB89" s="329"/>
      <c r="AC89" s="334" t="s">
        <v>997</v>
      </c>
      <c r="AD89" s="330"/>
      <c r="AE89" s="334" t="s">
        <v>998</v>
      </c>
      <c r="AF89" s="331"/>
      <c r="AG89" s="329"/>
      <c r="AH89" s="334" t="s">
        <v>997</v>
      </c>
      <c r="AI89" s="330"/>
      <c r="AJ89" s="334" t="s">
        <v>998</v>
      </c>
      <c r="AK89" s="331"/>
      <c r="AL89" s="329"/>
      <c r="AM89" s="334" t="s">
        <v>997</v>
      </c>
      <c r="AN89" s="330"/>
      <c r="AO89" s="334" t="s">
        <v>998</v>
      </c>
      <c r="AP89" s="331"/>
      <c r="AQ89" s="256"/>
      <c r="AR89" s="69">
        <f t="shared" si="9"/>
        <v>0</v>
      </c>
      <c r="AS89" s="56">
        <f t="shared" si="2"/>
        <v>0</v>
      </c>
      <c r="AT89" s="56">
        <f t="shared" si="8"/>
        <v>0</v>
      </c>
    </row>
    <row r="90" spans="1:46" ht="42.75" customHeight="1">
      <c r="A90" s="24">
        <f>IF('様式 A-1'!$AL$1="","",'様式 A-1'!$AL$1)</f>
      </c>
      <c r="B90" s="54"/>
      <c r="C90" s="55">
        <f t="shared" si="4"/>
      </c>
      <c r="D90" s="55">
        <f t="shared" si="1"/>
      </c>
      <c r="E90" s="28">
        <f>'様式 A-1'!$D$7</f>
        <v>0</v>
      </c>
      <c r="F90" s="28" t="e">
        <f>'様式 WA-1（集計作業用）'!$D$6</f>
        <v>#N/A</v>
      </c>
      <c r="G90" s="28">
        <f>'様式 A-1'!$AG$7</f>
        <v>0</v>
      </c>
      <c r="H90" s="24"/>
      <c r="I90" s="54" t="s">
        <v>610</v>
      </c>
      <c r="J90" s="40"/>
      <c r="K90" s="41"/>
      <c r="L90" s="40"/>
      <c r="M90" s="41"/>
      <c r="N90" s="24" t="s">
        <v>42</v>
      </c>
      <c r="O90" s="266"/>
      <c r="P90" s="202"/>
      <c r="Q90" s="184"/>
      <c r="R90" s="184"/>
      <c r="S90" s="184"/>
      <c r="T90" s="29"/>
      <c r="U90" s="29"/>
      <c r="V90" s="184"/>
      <c r="W90" s="184"/>
      <c r="X90" s="183"/>
      <c r="Y90" s="184">
        <f>IF(X90="","",DATEDIF(X90,'様式 A-1'!$G$2,"Y"))</f>
      </c>
      <c r="Z90" s="184"/>
      <c r="AA90" s="29"/>
      <c r="AB90" s="329"/>
      <c r="AC90" s="334" t="s">
        <v>997</v>
      </c>
      <c r="AD90" s="330"/>
      <c r="AE90" s="334" t="s">
        <v>998</v>
      </c>
      <c r="AF90" s="331"/>
      <c r="AG90" s="329"/>
      <c r="AH90" s="334" t="s">
        <v>997</v>
      </c>
      <c r="AI90" s="330"/>
      <c r="AJ90" s="334" t="s">
        <v>998</v>
      </c>
      <c r="AK90" s="331"/>
      <c r="AL90" s="329"/>
      <c r="AM90" s="334" t="s">
        <v>997</v>
      </c>
      <c r="AN90" s="330"/>
      <c r="AO90" s="334" t="s">
        <v>998</v>
      </c>
      <c r="AP90" s="331"/>
      <c r="AQ90" s="256"/>
      <c r="AR90" s="69">
        <f t="shared" si="9"/>
        <v>0</v>
      </c>
      <c r="AS90" s="56">
        <f t="shared" si="2"/>
        <v>0</v>
      </c>
      <c r="AT90" s="56">
        <f t="shared" si="3"/>
        <v>0</v>
      </c>
    </row>
    <row r="91" spans="1:46" ht="42.75" customHeight="1">
      <c r="A91" s="24">
        <f>IF('様式 A-1'!$AL$1="","",'様式 A-1'!$AL$1)</f>
      </c>
      <c r="B91" s="54"/>
      <c r="C91" s="55">
        <f t="shared" si="4"/>
      </c>
      <c r="D91" s="55">
        <f t="shared" si="1"/>
      </c>
      <c r="E91" s="28">
        <f>'様式 A-1'!$D$7</f>
        <v>0</v>
      </c>
      <c r="F91" s="28" t="e">
        <f>'様式 WA-1（集計作業用）'!$D$6</f>
        <v>#N/A</v>
      </c>
      <c r="G91" s="28">
        <f>'様式 A-1'!$AG$7</f>
        <v>0</v>
      </c>
      <c r="H91" s="24"/>
      <c r="I91" s="54" t="s">
        <v>611</v>
      </c>
      <c r="J91" s="40"/>
      <c r="K91" s="41"/>
      <c r="L91" s="40"/>
      <c r="M91" s="41"/>
      <c r="N91" s="24" t="s">
        <v>42</v>
      </c>
      <c r="O91" s="266"/>
      <c r="P91" s="202"/>
      <c r="Q91" s="184"/>
      <c r="R91" s="184"/>
      <c r="S91" s="184"/>
      <c r="T91" s="29"/>
      <c r="U91" s="29"/>
      <c r="V91" s="184"/>
      <c r="W91" s="184"/>
      <c r="X91" s="183"/>
      <c r="Y91" s="184">
        <f>IF(X91="","",DATEDIF(X91,'様式 A-1'!$G$2,"Y"))</f>
      </c>
      <c r="Z91" s="184"/>
      <c r="AA91" s="29"/>
      <c r="AB91" s="329"/>
      <c r="AC91" s="334" t="s">
        <v>997</v>
      </c>
      <c r="AD91" s="330"/>
      <c r="AE91" s="334" t="s">
        <v>998</v>
      </c>
      <c r="AF91" s="331"/>
      <c r="AG91" s="329"/>
      <c r="AH91" s="334" t="s">
        <v>997</v>
      </c>
      <c r="AI91" s="330"/>
      <c r="AJ91" s="334" t="s">
        <v>998</v>
      </c>
      <c r="AK91" s="331"/>
      <c r="AL91" s="329"/>
      <c r="AM91" s="334" t="s">
        <v>997</v>
      </c>
      <c r="AN91" s="330"/>
      <c r="AO91" s="334" t="s">
        <v>998</v>
      </c>
      <c r="AP91" s="331"/>
      <c r="AQ91" s="256"/>
      <c r="AR91" s="69">
        <f t="shared" si="9"/>
        <v>0</v>
      </c>
      <c r="AS91" s="56">
        <f t="shared" si="2"/>
        <v>0</v>
      </c>
      <c r="AT91" s="56">
        <f t="shared" si="3"/>
        <v>0</v>
      </c>
    </row>
    <row r="92" spans="1:46" ht="42.75" customHeight="1">
      <c r="A92" s="24">
        <f>IF('様式 A-1'!$AL$1="","",'様式 A-1'!$AL$1)</f>
      </c>
      <c r="B92" s="54"/>
      <c r="C92" s="55">
        <f t="shared" si="4"/>
      </c>
      <c r="D92" s="55">
        <f t="shared" si="1"/>
      </c>
      <c r="E92" s="28">
        <f>'様式 A-1'!$D$7</f>
        <v>0</v>
      </c>
      <c r="F92" s="28" t="e">
        <f>'様式 WA-1（集計作業用）'!$D$6</f>
        <v>#N/A</v>
      </c>
      <c r="G92" s="28">
        <f>'様式 A-1'!$AG$7</f>
        <v>0</v>
      </c>
      <c r="H92" s="24"/>
      <c r="I92" s="54" t="s">
        <v>612</v>
      </c>
      <c r="J92" s="40"/>
      <c r="K92" s="41"/>
      <c r="L92" s="40"/>
      <c r="M92" s="41"/>
      <c r="N92" s="24" t="s">
        <v>42</v>
      </c>
      <c r="O92" s="266"/>
      <c r="P92" s="202"/>
      <c r="Q92" s="184"/>
      <c r="R92" s="184"/>
      <c r="S92" s="184"/>
      <c r="T92" s="29"/>
      <c r="U92" s="29"/>
      <c r="V92" s="184"/>
      <c r="W92" s="184"/>
      <c r="X92" s="183"/>
      <c r="Y92" s="184">
        <f>IF(X92="","",DATEDIF(X92,'様式 A-1'!$G$2,"Y"))</f>
      </c>
      <c r="Z92" s="184"/>
      <c r="AA92" s="29"/>
      <c r="AB92" s="329"/>
      <c r="AC92" s="334" t="s">
        <v>997</v>
      </c>
      <c r="AD92" s="330"/>
      <c r="AE92" s="334" t="s">
        <v>998</v>
      </c>
      <c r="AF92" s="331"/>
      <c r="AG92" s="329"/>
      <c r="AH92" s="334" t="s">
        <v>997</v>
      </c>
      <c r="AI92" s="330"/>
      <c r="AJ92" s="334" t="s">
        <v>998</v>
      </c>
      <c r="AK92" s="331"/>
      <c r="AL92" s="329"/>
      <c r="AM92" s="334" t="s">
        <v>997</v>
      </c>
      <c r="AN92" s="330"/>
      <c r="AO92" s="334" t="s">
        <v>998</v>
      </c>
      <c r="AP92" s="331"/>
      <c r="AQ92" s="256"/>
      <c r="AR92" s="69">
        <f t="shared" si="9"/>
        <v>0</v>
      </c>
      <c r="AS92" s="56">
        <f t="shared" si="2"/>
        <v>0</v>
      </c>
      <c r="AT92" s="56">
        <f t="shared" si="3"/>
        <v>0</v>
      </c>
    </row>
    <row r="93" spans="1:46" ht="42.75" customHeight="1">
      <c r="A93" s="24">
        <f>IF('様式 A-1'!$AL$1="","",'様式 A-1'!$AL$1)</f>
      </c>
      <c r="B93" s="54"/>
      <c r="C93" s="55">
        <f t="shared" si="4"/>
      </c>
      <c r="D93" s="55">
        <f t="shared" si="1"/>
      </c>
      <c r="E93" s="28">
        <f>'様式 A-1'!$D$7</f>
        <v>0</v>
      </c>
      <c r="F93" s="28" t="e">
        <f>'様式 WA-1（集計作業用）'!$D$6</f>
        <v>#N/A</v>
      </c>
      <c r="G93" s="28">
        <f>'様式 A-1'!$AG$7</f>
        <v>0</v>
      </c>
      <c r="H93" s="24"/>
      <c r="I93" s="54" t="s">
        <v>613</v>
      </c>
      <c r="J93" s="40"/>
      <c r="K93" s="41"/>
      <c r="L93" s="40"/>
      <c r="M93" s="41"/>
      <c r="N93" s="24" t="s">
        <v>42</v>
      </c>
      <c r="O93" s="266"/>
      <c r="P93" s="202"/>
      <c r="Q93" s="184"/>
      <c r="R93" s="184"/>
      <c r="S93" s="184"/>
      <c r="T93" s="29"/>
      <c r="U93" s="29"/>
      <c r="V93" s="184"/>
      <c r="W93" s="184"/>
      <c r="X93" s="183"/>
      <c r="Y93" s="184">
        <f>IF(X93="","",DATEDIF(X93,'様式 A-1'!$G$2,"Y"))</f>
      </c>
      <c r="Z93" s="184"/>
      <c r="AA93" s="29"/>
      <c r="AB93" s="329"/>
      <c r="AC93" s="334" t="s">
        <v>997</v>
      </c>
      <c r="AD93" s="330"/>
      <c r="AE93" s="334" t="s">
        <v>998</v>
      </c>
      <c r="AF93" s="331"/>
      <c r="AG93" s="329"/>
      <c r="AH93" s="334" t="s">
        <v>997</v>
      </c>
      <c r="AI93" s="330"/>
      <c r="AJ93" s="334" t="s">
        <v>998</v>
      </c>
      <c r="AK93" s="331"/>
      <c r="AL93" s="329"/>
      <c r="AM93" s="334" t="s">
        <v>997</v>
      </c>
      <c r="AN93" s="330"/>
      <c r="AO93" s="334" t="s">
        <v>998</v>
      </c>
      <c r="AP93" s="331"/>
      <c r="AQ93" s="256"/>
      <c r="AR93" s="69">
        <f t="shared" si="9"/>
        <v>0</v>
      </c>
      <c r="AS93" s="56">
        <f t="shared" si="2"/>
        <v>0</v>
      </c>
      <c r="AT93" s="56">
        <f t="shared" si="3"/>
        <v>0</v>
      </c>
    </row>
    <row r="94" spans="1:46" ht="42.75" customHeight="1">
      <c r="A94" s="24">
        <f>IF('様式 A-1'!$AL$1="","",'様式 A-1'!$AL$1)</f>
      </c>
      <c r="B94" s="54"/>
      <c r="C94" s="55">
        <f t="shared" si="4"/>
      </c>
      <c r="D94" s="55">
        <f t="shared" si="1"/>
      </c>
      <c r="E94" s="28">
        <f>'様式 A-1'!$D$7</f>
        <v>0</v>
      </c>
      <c r="F94" s="28" t="e">
        <f>'様式 WA-1（集計作業用）'!$D$6</f>
        <v>#N/A</v>
      </c>
      <c r="G94" s="28">
        <f>'様式 A-1'!$AG$7</f>
        <v>0</v>
      </c>
      <c r="H94" s="24"/>
      <c r="I94" s="54" t="s">
        <v>614</v>
      </c>
      <c r="J94" s="40"/>
      <c r="K94" s="41"/>
      <c r="L94" s="40"/>
      <c r="M94" s="41"/>
      <c r="N94" s="24" t="s">
        <v>42</v>
      </c>
      <c r="O94" s="266"/>
      <c r="P94" s="202"/>
      <c r="Q94" s="184"/>
      <c r="R94" s="184"/>
      <c r="S94" s="184"/>
      <c r="T94" s="29"/>
      <c r="U94" s="29"/>
      <c r="V94" s="184"/>
      <c r="W94" s="184"/>
      <c r="X94" s="183"/>
      <c r="Y94" s="184">
        <f>IF(X94="","",DATEDIF(X94,'様式 A-1'!$G$2,"Y"))</f>
      </c>
      <c r="Z94" s="184"/>
      <c r="AA94" s="29"/>
      <c r="AB94" s="329"/>
      <c r="AC94" s="334" t="s">
        <v>997</v>
      </c>
      <c r="AD94" s="330"/>
      <c r="AE94" s="334" t="s">
        <v>998</v>
      </c>
      <c r="AF94" s="331"/>
      <c r="AG94" s="329"/>
      <c r="AH94" s="334" t="s">
        <v>997</v>
      </c>
      <c r="AI94" s="330"/>
      <c r="AJ94" s="334" t="s">
        <v>998</v>
      </c>
      <c r="AK94" s="331"/>
      <c r="AL94" s="329"/>
      <c r="AM94" s="334" t="s">
        <v>997</v>
      </c>
      <c r="AN94" s="330"/>
      <c r="AO94" s="334" t="s">
        <v>998</v>
      </c>
      <c r="AP94" s="331"/>
      <c r="AQ94" s="256"/>
      <c r="AR94" s="69">
        <f t="shared" si="9"/>
        <v>0</v>
      </c>
      <c r="AS94" s="56">
        <f t="shared" si="2"/>
        <v>0</v>
      </c>
      <c r="AT94" s="56">
        <f t="shared" si="3"/>
        <v>0</v>
      </c>
    </row>
    <row r="95" spans="1:46" ht="42.75" customHeight="1">
      <c r="A95" s="24">
        <f>IF('様式 A-1'!$AL$1="","",'様式 A-1'!$AL$1)</f>
      </c>
      <c r="B95" s="54"/>
      <c r="C95" s="55">
        <f t="shared" si="4"/>
      </c>
      <c r="D95" s="55">
        <f t="shared" si="1"/>
      </c>
      <c r="E95" s="28">
        <f>'様式 A-1'!$D$7</f>
        <v>0</v>
      </c>
      <c r="F95" s="28" t="e">
        <f>'様式 WA-1（集計作業用）'!$D$6</f>
        <v>#N/A</v>
      </c>
      <c r="G95" s="28">
        <f>'様式 A-1'!$AG$7</f>
        <v>0</v>
      </c>
      <c r="H95" s="24"/>
      <c r="I95" s="54" t="s">
        <v>615</v>
      </c>
      <c r="J95" s="40"/>
      <c r="K95" s="41"/>
      <c r="L95" s="40"/>
      <c r="M95" s="41"/>
      <c r="N95" s="24" t="s">
        <v>42</v>
      </c>
      <c r="O95" s="266"/>
      <c r="P95" s="202"/>
      <c r="Q95" s="184"/>
      <c r="R95" s="184"/>
      <c r="S95" s="184"/>
      <c r="T95" s="29"/>
      <c r="U95" s="29"/>
      <c r="V95" s="184"/>
      <c r="W95" s="184"/>
      <c r="X95" s="183"/>
      <c r="Y95" s="184">
        <f>IF(X95="","",DATEDIF(X95,'様式 A-1'!$G$2,"Y"))</f>
      </c>
      <c r="Z95" s="184"/>
      <c r="AA95" s="29"/>
      <c r="AB95" s="329"/>
      <c r="AC95" s="334" t="s">
        <v>997</v>
      </c>
      <c r="AD95" s="330"/>
      <c r="AE95" s="334" t="s">
        <v>998</v>
      </c>
      <c r="AF95" s="331"/>
      <c r="AG95" s="329"/>
      <c r="AH95" s="334" t="s">
        <v>997</v>
      </c>
      <c r="AI95" s="330"/>
      <c r="AJ95" s="334" t="s">
        <v>998</v>
      </c>
      <c r="AK95" s="331"/>
      <c r="AL95" s="329"/>
      <c r="AM95" s="334" t="s">
        <v>997</v>
      </c>
      <c r="AN95" s="330"/>
      <c r="AO95" s="334" t="s">
        <v>998</v>
      </c>
      <c r="AP95" s="331"/>
      <c r="AQ95" s="256"/>
      <c r="AR95" s="69">
        <f t="shared" si="9"/>
        <v>0</v>
      </c>
      <c r="AS95" s="56">
        <f t="shared" si="2"/>
        <v>0</v>
      </c>
      <c r="AT95" s="56">
        <f t="shared" si="3"/>
        <v>0</v>
      </c>
    </row>
    <row r="96" spans="1:46" ht="42.75" customHeight="1">
      <c r="A96" s="24">
        <f>IF('様式 A-1'!$AL$1="","",'様式 A-1'!$AL$1)</f>
      </c>
      <c r="B96" s="54"/>
      <c r="C96" s="55">
        <f t="shared" si="4"/>
      </c>
      <c r="D96" s="55">
        <f t="shared" si="1"/>
      </c>
      <c r="E96" s="28">
        <f>'様式 A-1'!$D$7</f>
        <v>0</v>
      </c>
      <c r="F96" s="28" t="e">
        <f>'様式 WA-1（集計作業用）'!$D$6</f>
        <v>#N/A</v>
      </c>
      <c r="G96" s="28">
        <f>'様式 A-1'!$AG$7</f>
        <v>0</v>
      </c>
      <c r="H96" s="24"/>
      <c r="I96" s="54" t="s">
        <v>616</v>
      </c>
      <c r="J96" s="40"/>
      <c r="K96" s="41"/>
      <c r="L96" s="40"/>
      <c r="M96" s="41"/>
      <c r="N96" s="24" t="s">
        <v>42</v>
      </c>
      <c r="O96" s="266"/>
      <c r="P96" s="202"/>
      <c r="Q96" s="184"/>
      <c r="R96" s="184"/>
      <c r="S96" s="184"/>
      <c r="T96" s="29"/>
      <c r="U96" s="29"/>
      <c r="V96" s="184"/>
      <c r="W96" s="184"/>
      <c r="X96" s="183"/>
      <c r="Y96" s="184">
        <f>IF(X96="","",DATEDIF(X96,'様式 A-1'!$G$2,"Y"))</f>
      </c>
      <c r="Z96" s="184"/>
      <c r="AA96" s="29"/>
      <c r="AB96" s="329"/>
      <c r="AC96" s="334" t="s">
        <v>997</v>
      </c>
      <c r="AD96" s="330"/>
      <c r="AE96" s="334" t="s">
        <v>998</v>
      </c>
      <c r="AF96" s="331"/>
      <c r="AG96" s="329"/>
      <c r="AH96" s="334" t="s">
        <v>997</v>
      </c>
      <c r="AI96" s="330"/>
      <c r="AJ96" s="334" t="s">
        <v>998</v>
      </c>
      <c r="AK96" s="331"/>
      <c r="AL96" s="329"/>
      <c r="AM96" s="334" t="s">
        <v>997</v>
      </c>
      <c r="AN96" s="330"/>
      <c r="AO96" s="334" t="s">
        <v>998</v>
      </c>
      <c r="AP96" s="331"/>
      <c r="AQ96" s="256"/>
      <c r="AR96" s="69">
        <f t="shared" si="9"/>
        <v>0</v>
      </c>
      <c r="AS96" s="56">
        <f t="shared" si="2"/>
        <v>0</v>
      </c>
      <c r="AT96" s="56">
        <f t="shared" si="3"/>
        <v>0</v>
      </c>
    </row>
    <row r="97" spans="1:46" ht="42.75" customHeight="1">
      <c r="A97" s="24">
        <f>IF('様式 A-1'!$AL$1="","",'様式 A-1'!$AL$1)</f>
      </c>
      <c r="B97" s="54"/>
      <c r="C97" s="55">
        <f t="shared" si="4"/>
      </c>
      <c r="D97" s="55">
        <f t="shared" si="1"/>
      </c>
      <c r="E97" s="28">
        <f>'様式 A-1'!$D$7</f>
        <v>0</v>
      </c>
      <c r="F97" s="28" t="e">
        <f>'様式 WA-1（集計作業用）'!$D$6</f>
        <v>#N/A</v>
      </c>
      <c r="G97" s="28">
        <f>'様式 A-1'!$AG$7</f>
        <v>0</v>
      </c>
      <c r="H97" s="24"/>
      <c r="I97" s="54" t="s">
        <v>617</v>
      </c>
      <c r="J97" s="40"/>
      <c r="K97" s="41"/>
      <c r="L97" s="40"/>
      <c r="M97" s="41"/>
      <c r="N97" s="24" t="s">
        <v>42</v>
      </c>
      <c r="O97" s="266"/>
      <c r="P97" s="202"/>
      <c r="Q97" s="184"/>
      <c r="R97" s="184"/>
      <c r="S97" s="184"/>
      <c r="T97" s="29"/>
      <c r="U97" s="29"/>
      <c r="V97" s="184"/>
      <c r="W97" s="184"/>
      <c r="X97" s="183"/>
      <c r="Y97" s="184">
        <f>IF(X97="","",DATEDIF(X97,'様式 A-1'!$G$2,"Y"))</f>
      </c>
      <c r="Z97" s="184"/>
      <c r="AA97" s="29"/>
      <c r="AB97" s="329"/>
      <c r="AC97" s="334" t="s">
        <v>997</v>
      </c>
      <c r="AD97" s="330"/>
      <c r="AE97" s="334" t="s">
        <v>998</v>
      </c>
      <c r="AF97" s="331"/>
      <c r="AG97" s="329"/>
      <c r="AH97" s="334" t="s">
        <v>997</v>
      </c>
      <c r="AI97" s="330"/>
      <c r="AJ97" s="334" t="s">
        <v>998</v>
      </c>
      <c r="AK97" s="331"/>
      <c r="AL97" s="329"/>
      <c r="AM97" s="334" t="s">
        <v>997</v>
      </c>
      <c r="AN97" s="330"/>
      <c r="AO97" s="334" t="s">
        <v>998</v>
      </c>
      <c r="AP97" s="331"/>
      <c r="AQ97" s="256"/>
      <c r="AR97" s="69">
        <f t="shared" si="9"/>
        <v>0</v>
      </c>
      <c r="AS97" s="56">
        <f t="shared" si="2"/>
        <v>0</v>
      </c>
      <c r="AT97" s="56">
        <f t="shared" si="3"/>
        <v>0</v>
      </c>
    </row>
    <row r="98" spans="1:46" ht="42.75" customHeight="1">
      <c r="A98" s="24">
        <f>IF('様式 A-1'!$AL$1="","",'様式 A-1'!$AL$1)</f>
      </c>
      <c r="B98" s="54"/>
      <c r="C98" s="55">
        <f t="shared" si="4"/>
      </c>
      <c r="D98" s="55">
        <f t="shared" si="1"/>
      </c>
      <c r="E98" s="28">
        <f>'様式 A-1'!$D$7</f>
        <v>0</v>
      </c>
      <c r="F98" s="28" t="e">
        <f>'様式 WA-1（集計作業用）'!$D$6</f>
        <v>#N/A</v>
      </c>
      <c r="G98" s="28">
        <f>'様式 A-1'!$AG$7</f>
        <v>0</v>
      </c>
      <c r="H98" s="24"/>
      <c r="I98" s="54" t="s">
        <v>618</v>
      </c>
      <c r="J98" s="40"/>
      <c r="K98" s="41"/>
      <c r="L98" s="40"/>
      <c r="M98" s="41"/>
      <c r="N98" s="24" t="s">
        <v>42</v>
      </c>
      <c r="O98" s="266"/>
      <c r="P98" s="202"/>
      <c r="Q98" s="184"/>
      <c r="R98" s="184"/>
      <c r="S98" s="184"/>
      <c r="T98" s="29"/>
      <c r="U98" s="29"/>
      <c r="V98" s="184"/>
      <c r="W98" s="184"/>
      <c r="X98" s="183"/>
      <c r="Y98" s="184">
        <f>IF(X98="","",DATEDIF(X98,'様式 A-1'!$G$2,"Y"))</f>
      </c>
      <c r="Z98" s="184"/>
      <c r="AA98" s="29"/>
      <c r="AB98" s="329"/>
      <c r="AC98" s="334" t="s">
        <v>997</v>
      </c>
      <c r="AD98" s="330"/>
      <c r="AE98" s="334" t="s">
        <v>998</v>
      </c>
      <c r="AF98" s="331"/>
      <c r="AG98" s="329"/>
      <c r="AH98" s="334" t="s">
        <v>997</v>
      </c>
      <c r="AI98" s="330"/>
      <c r="AJ98" s="334" t="s">
        <v>998</v>
      </c>
      <c r="AK98" s="331"/>
      <c r="AL98" s="329"/>
      <c r="AM98" s="334" t="s">
        <v>997</v>
      </c>
      <c r="AN98" s="330"/>
      <c r="AO98" s="334" t="s">
        <v>998</v>
      </c>
      <c r="AP98" s="331"/>
      <c r="AQ98" s="256"/>
      <c r="AR98" s="69">
        <f t="shared" si="9"/>
        <v>0</v>
      </c>
      <c r="AS98" s="56">
        <f t="shared" si="2"/>
        <v>0</v>
      </c>
      <c r="AT98" s="56">
        <f t="shared" si="3"/>
        <v>0</v>
      </c>
    </row>
    <row r="99" spans="1:46" ht="42.75" customHeight="1">
      <c r="A99" s="24">
        <f>IF('様式 A-1'!$AL$1="","",'様式 A-1'!$AL$1)</f>
      </c>
      <c r="B99" s="54"/>
      <c r="C99" s="55">
        <f t="shared" si="4"/>
      </c>
      <c r="D99" s="55">
        <f t="shared" si="1"/>
      </c>
      <c r="E99" s="28">
        <f>'様式 A-1'!$D$7</f>
        <v>0</v>
      </c>
      <c r="F99" s="28" t="e">
        <f>'様式 WA-1（集計作業用）'!$D$6</f>
        <v>#N/A</v>
      </c>
      <c r="G99" s="28">
        <f>'様式 A-1'!$AG$7</f>
        <v>0</v>
      </c>
      <c r="H99" s="24"/>
      <c r="I99" s="54" t="s">
        <v>619</v>
      </c>
      <c r="J99" s="40"/>
      <c r="K99" s="41"/>
      <c r="L99" s="40"/>
      <c r="M99" s="41"/>
      <c r="N99" s="24" t="s">
        <v>42</v>
      </c>
      <c r="O99" s="266"/>
      <c r="P99" s="202"/>
      <c r="Q99" s="184"/>
      <c r="R99" s="184"/>
      <c r="S99" s="184"/>
      <c r="T99" s="29"/>
      <c r="U99" s="29"/>
      <c r="V99" s="184"/>
      <c r="W99" s="184"/>
      <c r="X99" s="183"/>
      <c r="Y99" s="184">
        <f>IF(X99="","",DATEDIF(X99,'様式 A-1'!$G$2,"Y"))</f>
      </c>
      <c r="Z99" s="184"/>
      <c r="AA99" s="29"/>
      <c r="AB99" s="329"/>
      <c r="AC99" s="334" t="s">
        <v>997</v>
      </c>
      <c r="AD99" s="330"/>
      <c r="AE99" s="334" t="s">
        <v>998</v>
      </c>
      <c r="AF99" s="331"/>
      <c r="AG99" s="329"/>
      <c r="AH99" s="334" t="s">
        <v>997</v>
      </c>
      <c r="AI99" s="330"/>
      <c r="AJ99" s="334" t="s">
        <v>998</v>
      </c>
      <c r="AK99" s="331"/>
      <c r="AL99" s="329"/>
      <c r="AM99" s="334" t="s">
        <v>997</v>
      </c>
      <c r="AN99" s="330"/>
      <c r="AO99" s="334" t="s">
        <v>998</v>
      </c>
      <c r="AP99" s="331"/>
      <c r="AQ99" s="256"/>
      <c r="AR99" s="69">
        <f t="shared" si="9"/>
        <v>0</v>
      </c>
      <c r="AS99" s="56">
        <f t="shared" si="2"/>
        <v>0</v>
      </c>
      <c r="AT99" s="56">
        <f t="shared" si="3"/>
        <v>0</v>
      </c>
    </row>
    <row r="100" spans="1:46" ht="42.75" customHeight="1">
      <c r="A100" s="24">
        <f>IF('様式 A-1'!$AL$1="","",'様式 A-1'!$AL$1)</f>
      </c>
      <c r="B100" s="54"/>
      <c r="C100" s="55">
        <f t="shared" si="4"/>
      </c>
      <c r="D100" s="55">
        <f t="shared" si="1"/>
      </c>
      <c r="E100" s="28">
        <f>'様式 A-1'!$D$7</f>
        <v>0</v>
      </c>
      <c r="F100" s="28" t="e">
        <f>'様式 WA-1（集計作業用）'!$D$6</f>
        <v>#N/A</v>
      </c>
      <c r="G100" s="28">
        <f>'様式 A-1'!$AG$7</f>
        <v>0</v>
      </c>
      <c r="H100" s="24"/>
      <c r="I100" s="54" t="s">
        <v>620</v>
      </c>
      <c r="J100" s="40"/>
      <c r="K100" s="41"/>
      <c r="L100" s="40"/>
      <c r="M100" s="41"/>
      <c r="N100" s="24" t="s">
        <v>42</v>
      </c>
      <c r="O100" s="266"/>
      <c r="P100" s="202"/>
      <c r="Q100" s="184"/>
      <c r="R100" s="184"/>
      <c r="S100" s="184"/>
      <c r="T100" s="29"/>
      <c r="U100" s="29"/>
      <c r="V100" s="184"/>
      <c r="W100" s="184"/>
      <c r="X100" s="183"/>
      <c r="Y100" s="184">
        <f>IF(X100="","",DATEDIF(X100,'様式 A-1'!$G$2,"Y"))</f>
      </c>
      <c r="Z100" s="184"/>
      <c r="AA100" s="29"/>
      <c r="AB100" s="329"/>
      <c r="AC100" s="334" t="s">
        <v>997</v>
      </c>
      <c r="AD100" s="330"/>
      <c r="AE100" s="334" t="s">
        <v>998</v>
      </c>
      <c r="AF100" s="331"/>
      <c r="AG100" s="329"/>
      <c r="AH100" s="334" t="s">
        <v>997</v>
      </c>
      <c r="AI100" s="330"/>
      <c r="AJ100" s="334" t="s">
        <v>998</v>
      </c>
      <c r="AK100" s="331"/>
      <c r="AL100" s="329"/>
      <c r="AM100" s="334" t="s">
        <v>997</v>
      </c>
      <c r="AN100" s="330"/>
      <c r="AO100" s="334" t="s">
        <v>998</v>
      </c>
      <c r="AP100" s="331"/>
      <c r="AQ100" s="256"/>
      <c r="AR100" s="69">
        <f t="shared" si="9"/>
        <v>0</v>
      </c>
      <c r="AS100" s="56">
        <f t="shared" si="2"/>
        <v>0</v>
      </c>
      <c r="AT100" s="56">
        <f t="shared" si="3"/>
        <v>0</v>
      </c>
    </row>
    <row r="101" spans="1:46" ht="42.75" customHeight="1">
      <c r="A101" s="24">
        <f>IF('様式 A-1'!$AL$1="","",'様式 A-1'!$AL$1)</f>
      </c>
      <c r="B101" s="54"/>
      <c r="C101" s="55">
        <f t="shared" si="4"/>
      </c>
      <c r="D101" s="55">
        <f t="shared" si="1"/>
      </c>
      <c r="E101" s="28">
        <f>'様式 A-1'!$D$7</f>
        <v>0</v>
      </c>
      <c r="F101" s="28" t="e">
        <f>'様式 WA-1（集計作業用）'!$D$6</f>
        <v>#N/A</v>
      </c>
      <c r="G101" s="28">
        <f>'様式 A-1'!$AG$7</f>
        <v>0</v>
      </c>
      <c r="H101" s="24"/>
      <c r="I101" s="54" t="s">
        <v>621</v>
      </c>
      <c r="J101" s="40"/>
      <c r="K101" s="41"/>
      <c r="L101" s="40"/>
      <c r="M101" s="41"/>
      <c r="N101" s="24" t="s">
        <v>42</v>
      </c>
      <c r="O101" s="266"/>
      <c r="P101" s="202"/>
      <c r="Q101" s="184"/>
      <c r="R101" s="184"/>
      <c r="S101" s="184"/>
      <c r="T101" s="29"/>
      <c r="U101" s="29"/>
      <c r="V101" s="184"/>
      <c r="W101" s="184"/>
      <c r="X101" s="183"/>
      <c r="Y101" s="184">
        <f>IF(X101="","",DATEDIF(X101,'様式 A-1'!$G$2,"Y"))</f>
      </c>
      <c r="Z101" s="184"/>
      <c r="AA101" s="29"/>
      <c r="AB101" s="329"/>
      <c r="AC101" s="334" t="s">
        <v>997</v>
      </c>
      <c r="AD101" s="330"/>
      <c r="AE101" s="334" t="s">
        <v>998</v>
      </c>
      <c r="AF101" s="331"/>
      <c r="AG101" s="329"/>
      <c r="AH101" s="334" t="s">
        <v>997</v>
      </c>
      <c r="AI101" s="330"/>
      <c r="AJ101" s="334" t="s">
        <v>998</v>
      </c>
      <c r="AK101" s="331"/>
      <c r="AL101" s="329"/>
      <c r="AM101" s="334" t="s">
        <v>997</v>
      </c>
      <c r="AN101" s="330"/>
      <c r="AO101" s="334" t="s">
        <v>998</v>
      </c>
      <c r="AP101" s="331"/>
      <c r="AQ101" s="256"/>
      <c r="AR101" s="69">
        <f t="shared" si="9"/>
        <v>0</v>
      </c>
      <c r="AS101" s="56">
        <f t="shared" si="2"/>
        <v>0</v>
      </c>
      <c r="AT101" s="56">
        <f t="shared" si="3"/>
        <v>0</v>
      </c>
    </row>
    <row r="102" spans="1:46" ht="42.75" customHeight="1">
      <c r="A102" s="24">
        <f>IF('様式 A-1'!$AL$1="","",'様式 A-1'!$AL$1)</f>
      </c>
      <c r="B102" s="54"/>
      <c r="C102" s="55">
        <f t="shared" si="4"/>
      </c>
      <c r="D102" s="55">
        <f t="shared" si="1"/>
      </c>
      <c r="E102" s="28">
        <f>'様式 A-1'!$D$7</f>
        <v>0</v>
      </c>
      <c r="F102" s="28" t="e">
        <f>'様式 WA-1（集計作業用）'!$D$6</f>
        <v>#N/A</v>
      </c>
      <c r="G102" s="28">
        <f>'様式 A-1'!$AG$7</f>
        <v>0</v>
      </c>
      <c r="H102" s="24"/>
      <c r="I102" s="54" t="s">
        <v>622</v>
      </c>
      <c r="J102" s="40"/>
      <c r="K102" s="41"/>
      <c r="L102" s="40"/>
      <c r="M102" s="41"/>
      <c r="N102" s="24" t="s">
        <v>42</v>
      </c>
      <c r="O102" s="266"/>
      <c r="P102" s="202"/>
      <c r="Q102" s="184"/>
      <c r="R102" s="184"/>
      <c r="S102" s="184"/>
      <c r="T102" s="29"/>
      <c r="U102" s="29"/>
      <c r="V102" s="184"/>
      <c r="W102" s="184"/>
      <c r="X102" s="183"/>
      <c r="Y102" s="184">
        <f>IF(X102="","",DATEDIF(X102,'様式 A-1'!$G$2,"Y"))</f>
      </c>
      <c r="Z102" s="184"/>
      <c r="AA102" s="29"/>
      <c r="AB102" s="329"/>
      <c r="AC102" s="334" t="s">
        <v>997</v>
      </c>
      <c r="AD102" s="330"/>
      <c r="AE102" s="334" t="s">
        <v>998</v>
      </c>
      <c r="AF102" s="331"/>
      <c r="AG102" s="329"/>
      <c r="AH102" s="334" t="s">
        <v>997</v>
      </c>
      <c r="AI102" s="330"/>
      <c r="AJ102" s="334" t="s">
        <v>998</v>
      </c>
      <c r="AK102" s="331"/>
      <c r="AL102" s="329"/>
      <c r="AM102" s="334" t="s">
        <v>997</v>
      </c>
      <c r="AN102" s="330"/>
      <c r="AO102" s="334" t="s">
        <v>998</v>
      </c>
      <c r="AP102" s="331"/>
      <c r="AQ102" s="256"/>
      <c r="AR102" s="69">
        <f t="shared" si="9"/>
        <v>0</v>
      </c>
      <c r="AS102" s="56">
        <f t="shared" si="2"/>
        <v>0</v>
      </c>
      <c r="AT102" s="56">
        <f t="shared" si="3"/>
        <v>0</v>
      </c>
    </row>
    <row r="103" spans="1:46" ht="42.75" customHeight="1">
      <c r="A103" s="24">
        <f>IF('様式 A-1'!$AL$1="","",'様式 A-1'!$AL$1)</f>
      </c>
      <c r="B103" s="54"/>
      <c r="C103" s="55">
        <f t="shared" si="4"/>
      </c>
      <c r="D103" s="55">
        <f t="shared" si="1"/>
      </c>
      <c r="E103" s="28">
        <f>'様式 A-1'!$D$7</f>
        <v>0</v>
      </c>
      <c r="F103" s="28" t="e">
        <f>'様式 WA-1（集計作業用）'!$D$6</f>
        <v>#N/A</v>
      </c>
      <c r="G103" s="28">
        <f>'様式 A-1'!$AG$7</f>
        <v>0</v>
      </c>
      <c r="H103" s="24"/>
      <c r="I103" s="54" t="s">
        <v>623</v>
      </c>
      <c r="J103" s="40"/>
      <c r="K103" s="41"/>
      <c r="L103" s="40"/>
      <c r="M103" s="41"/>
      <c r="N103" s="24" t="s">
        <v>42</v>
      </c>
      <c r="O103" s="266"/>
      <c r="P103" s="202"/>
      <c r="Q103" s="184"/>
      <c r="R103" s="184"/>
      <c r="S103" s="184"/>
      <c r="T103" s="29"/>
      <c r="U103" s="29"/>
      <c r="V103" s="184"/>
      <c r="W103" s="184"/>
      <c r="X103" s="183"/>
      <c r="Y103" s="184">
        <f>IF(X103="","",DATEDIF(X103,'様式 A-1'!$G$2,"Y"))</f>
      </c>
      <c r="Z103" s="184"/>
      <c r="AA103" s="29"/>
      <c r="AB103" s="329"/>
      <c r="AC103" s="334" t="s">
        <v>997</v>
      </c>
      <c r="AD103" s="330"/>
      <c r="AE103" s="334" t="s">
        <v>998</v>
      </c>
      <c r="AF103" s="331"/>
      <c r="AG103" s="329"/>
      <c r="AH103" s="334" t="s">
        <v>997</v>
      </c>
      <c r="AI103" s="330"/>
      <c r="AJ103" s="334" t="s">
        <v>998</v>
      </c>
      <c r="AK103" s="331"/>
      <c r="AL103" s="329"/>
      <c r="AM103" s="334" t="s">
        <v>997</v>
      </c>
      <c r="AN103" s="330"/>
      <c r="AO103" s="334" t="s">
        <v>998</v>
      </c>
      <c r="AP103" s="331"/>
      <c r="AQ103" s="256"/>
      <c r="AR103" s="69">
        <f t="shared" si="9"/>
        <v>0</v>
      </c>
      <c r="AS103" s="56">
        <f t="shared" si="2"/>
        <v>0</v>
      </c>
      <c r="AT103" s="56">
        <f t="shared" si="3"/>
        <v>0</v>
      </c>
    </row>
    <row r="104" spans="1:46" ht="42.75" customHeight="1">
      <c r="A104" s="24">
        <f>IF('様式 A-1'!$AL$1="","",'様式 A-1'!$AL$1)</f>
      </c>
      <c r="B104" s="54"/>
      <c r="C104" s="55">
        <f t="shared" si="4"/>
      </c>
      <c r="D104" s="55">
        <f t="shared" si="1"/>
      </c>
      <c r="E104" s="28">
        <f>'様式 A-1'!$D$7</f>
        <v>0</v>
      </c>
      <c r="F104" s="28" t="e">
        <f>'様式 WA-1（集計作業用）'!$D$6</f>
        <v>#N/A</v>
      </c>
      <c r="G104" s="28">
        <f>'様式 A-1'!$AG$7</f>
        <v>0</v>
      </c>
      <c r="H104" s="24"/>
      <c r="I104" s="54" t="s">
        <v>624</v>
      </c>
      <c r="J104" s="40"/>
      <c r="K104" s="41"/>
      <c r="L104" s="40"/>
      <c r="M104" s="41"/>
      <c r="N104" s="24" t="s">
        <v>42</v>
      </c>
      <c r="O104" s="266"/>
      <c r="P104" s="202"/>
      <c r="Q104" s="184"/>
      <c r="R104" s="184"/>
      <c r="S104" s="184"/>
      <c r="T104" s="29"/>
      <c r="U104" s="29"/>
      <c r="V104" s="184"/>
      <c r="W104" s="184"/>
      <c r="X104" s="183"/>
      <c r="Y104" s="184">
        <f>IF(X104="","",DATEDIF(X104,'様式 A-1'!$G$2,"Y"))</f>
      </c>
      <c r="Z104" s="184"/>
      <c r="AA104" s="29"/>
      <c r="AB104" s="329"/>
      <c r="AC104" s="334" t="s">
        <v>997</v>
      </c>
      <c r="AD104" s="330"/>
      <c r="AE104" s="334" t="s">
        <v>998</v>
      </c>
      <c r="AF104" s="331"/>
      <c r="AG104" s="329"/>
      <c r="AH104" s="334" t="s">
        <v>997</v>
      </c>
      <c r="AI104" s="330"/>
      <c r="AJ104" s="334" t="s">
        <v>998</v>
      </c>
      <c r="AK104" s="331"/>
      <c r="AL104" s="329"/>
      <c r="AM104" s="334" t="s">
        <v>997</v>
      </c>
      <c r="AN104" s="330"/>
      <c r="AO104" s="334" t="s">
        <v>998</v>
      </c>
      <c r="AP104" s="331"/>
      <c r="AQ104" s="256"/>
      <c r="AR104" s="69">
        <f aca="true" t="shared" si="10" ref="AR104:AR129">COUNT(AB104:AP104)</f>
        <v>0</v>
      </c>
      <c r="AS104" s="56">
        <f t="shared" si="2"/>
        <v>0</v>
      </c>
      <c r="AT104" s="56">
        <f t="shared" si="3"/>
        <v>0</v>
      </c>
    </row>
    <row r="105" spans="1:46" ht="42.75" customHeight="1">
      <c r="A105" s="24">
        <f>IF('様式 A-1'!$AL$1="","",'様式 A-1'!$AL$1)</f>
      </c>
      <c r="B105" s="54"/>
      <c r="C105" s="55">
        <f t="shared" si="4"/>
      </c>
      <c r="D105" s="55">
        <f t="shared" si="1"/>
      </c>
      <c r="E105" s="28">
        <f>'様式 A-1'!$D$7</f>
        <v>0</v>
      </c>
      <c r="F105" s="28" t="e">
        <f>'様式 WA-1（集計作業用）'!$D$6</f>
        <v>#N/A</v>
      </c>
      <c r="G105" s="28">
        <f>'様式 A-1'!$AG$7</f>
        <v>0</v>
      </c>
      <c r="H105" s="24"/>
      <c r="I105" s="54" t="s">
        <v>625</v>
      </c>
      <c r="J105" s="40"/>
      <c r="K105" s="41"/>
      <c r="L105" s="40"/>
      <c r="M105" s="41"/>
      <c r="N105" s="24" t="s">
        <v>42</v>
      </c>
      <c r="O105" s="266"/>
      <c r="P105" s="202"/>
      <c r="Q105" s="184"/>
      <c r="R105" s="184"/>
      <c r="S105" s="184"/>
      <c r="T105" s="29"/>
      <c r="U105" s="29"/>
      <c r="V105" s="184"/>
      <c r="W105" s="184"/>
      <c r="X105" s="183"/>
      <c r="Y105" s="184">
        <f>IF(X105="","",DATEDIF(X105,'様式 A-1'!$G$2,"Y"))</f>
      </c>
      <c r="Z105" s="184"/>
      <c r="AA105" s="29"/>
      <c r="AB105" s="329"/>
      <c r="AC105" s="334" t="s">
        <v>997</v>
      </c>
      <c r="AD105" s="330"/>
      <c r="AE105" s="334" t="s">
        <v>998</v>
      </c>
      <c r="AF105" s="331"/>
      <c r="AG105" s="329"/>
      <c r="AH105" s="334" t="s">
        <v>997</v>
      </c>
      <c r="AI105" s="330"/>
      <c r="AJ105" s="334" t="s">
        <v>998</v>
      </c>
      <c r="AK105" s="331"/>
      <c r="AL105" s="329"/>
      <c r="AM105" s="334" t="s">
        <v>997</v>
      </c>
      <c r="AN105" s="330"/>
      <c r="AO105" s="334" t="s">
        <v>998</v>
      </c>
      <c r="AP105" s="331"/>
      <c r="AQ105" s="256"/>
      <c r="AR105" s="69">
        <f t="shared" si="10"/>
        <v>0</v>
      </c>
      <c r="AS105" s="56">
        <f t="shared" si="2"/>
        <v>0</v>
      </c>
      <c r="AT105" s="56">
        <f t="shared" si="3"/>
        <v>0</v>
      </c>
    </row>
    <row r="106" spans="1:46" ht="42.75" customHeight="1">
      <c r="A106" s="24">
        <f>IF('様式 A-1'!$AL$1="","",'様式 A-1'!$AL$1)</f>
      </c>
      <c r="B106" s="54"/>
      <c r="C106" s="55">
        <f t="shared" si="4"/>
      </c>
      <c r="D106" s="55">
        <f t="shared" si="1"/>
      </c>
      <c r="E106" s="28">
        <f>'様式 A-1'!$D$7</f>
        <v>0</v>
      </c>
      <c r="F106" s="28" t="e">
        <f>'様式 WA-1（集計作業用）'!$D$6</f>
        <v>#N/A</v>
      </c>
      <c r="G106" s="28">
        <f>'様式 A-1'!$AG$7</f>
        <v>0</v>
      </c>
      <c r="H106" s="24"/>
      <c r="I106" s="54" t="s">
        <v>626</v>
      </c>
      <c r="J106" s="40"/>
      <c r="K106" s="41"/>
      <c r="L106" s="40"/>
      <c r="M106" s="41"/>
      <c r="N106" s="24" t="s">
        <v>42</v>
      </c>
      <c r="O106" s="266"/>
      <c r="P106" s="202"/>
      <c r="Q106" s="184"/>
      <c r="R106" s="184"/>
      <c r="S106" s="184"/>
      <c r="T106" s="29"/>
      <c r="U106" s="29"/>
      <c r="V106" s="184"/>
      <c r="W106" s="184"/>
      <c r="X106" s="183"/>
      <c r="Y106" s="184">
        <f>IF(X106="","",DATEDIF(X106,'様式 A-1'!$G$2,"Y"))</f>
      </c>
      <c r="Z106" s="184"/>
      <c r="AA106" s="29"/>
      <c r="AB106" s="329"/>
      <c r="AC106" s="334" t="s">
        <v>997</v>
      </c>
      <c r="AD106" s="330"/>
      <c r="AE106" s="334" t="s">
        <v>998</v>
      </c>
      <c r="AF106" s="331"/>
      <c r="AG106" s="329"/>
      <c r="AH106" s="334" t="s">
        <v>997</v>
      </c>
      <c r="AI106" s="330"/>
      <c r="AJ106" s="334" t="s">
        <v>998</v>
      </c>
      <c r="AK106" s="331"/>
      <c r="AL106" s="329"/>
      <c r="AM106" s="334" t="s">
        <v>997</v>
      </c>
      <c r="AN106" s="330"/>
      <c r="AO106" s="334" t="s">
        <v>998</v>
      </c>
      <c r="AP106" s="331"/>
      <c r="AQ106" s="256"/>
      <c r="AR106" s="69">
        <f t="shared" si="10"/>
        <v>0</v>
      </c>
      <c r="AS106" s="56">
        <f t="shared" si="2"/>
        <v>0</v>
      </c>
      <c r="AT106" s="56">
        <f t="shared" si="3"/>
        <v>0</v>
      </c>
    </row>
    <row r="107" spans="1:46" ht="42.75" customHeight="1">
      <c r="A107" s="24">
        <f>IF('様式 A-1'!$AL$1="","",'様式 A-1'!$AL$1)</f>
      </c>
      <c r="B107" s="54"/>
      <c r="C107" s="55">
        <f t="shared" si="4"/>
      </c>
      <c r="D107" s="55">
        <f t="shared" si="1"/>
      </c>
      <c r="E107" s="28">
        <f>'様式 A-1'!$D$7</f>
        <v>0</v>
      </c>
      <c r="F107" s="28" t="e">
        <f>'様式 WA-1（集計作業用）'!$D$6</f>
        <v>#N/A</v>
      </c>
      <c r="G107" s="28">
        <f>'様式 A-1'!$AG$7</f>
        <v>0</v>
      </c>
      <c r="H107" s="24"/>
      <c r="I107" s="54" t="s">
        <v>627</v>
      </c>
      <c r="J107" s="40"/>
      <c r="K107" s="41"/>
      <c r="L107" s="40"/>
      <c r="M107" s="41"/>
      <c r="N107" s="24" t="s">
        <v>42</v>
      </c>
      <c r="O107" s="266"/>
      <c r="P107" s="202"/>
      <c r="Q107" s="184"/>
      <c r="R107" s="184"/>
      <c r="S107" s="184"/>
      <c r="T107" s="29"/>
      <c r="U107" s="29"/>
      <c r="V107" s="184"/>
      <c r="W107" s="184"/>
      <c r="X107" s="183"/>
      <c r="Y107" s="184">
        <f>IF(X107="","",DATEDIF(X107,'様式 A-1'!$G$2,"Y"))</f>
      </c>
      <c r="Z107" s="184"/>
      <c r="AA107" s="29"/>
      <c r="AB107" s="329"/>
      <c r="AC107" s="334" t="s">
        <v>997</v>
      </c>
      <c r="AD107" s="330"/>
      <c r="AE107" s="334" t="s">
        <v>998</v>
      </c>
      <c r="AF107" s="331"/>
      <c r="AG107" s="329"/>
      <c r="AH107" s="334" t="s">
        <v>997</v>
      </c>
      <c r="AI107" s="330"/>
      <c r="AJ107" s="334" t="s">
        <v>998</v>
      </c>
      <c r="AK107" s="331"/>
      <c r="AL107" s="329"/>
      <c r="AM107" s="334" t="s">
        <v>997</v>
      </c>
      <c r="AN107" s="330"/>
      <c r="AO107" s="334" t="s">
        <v>998</v>
      </c>
      <c r="AP107" s="331"/>
      <c r="AQ107" s="256"/>
      <c r="AR107" s="69">
        <f t="shared" si="10"/>
        <v>0</v>
      </c>
      <c r="AS107" s="56">
        <f t="shared" si="2"/>
        <v>0</v>
      </c>
      <c r="AT107" s="56">
        <f t="shared" si="3"/>
        <v>0</v>
      </c>
    </row>
    <row r="108" spans="1:46" ht="42.75" customHeight="1">
      <c r="A108" s="24">
        <f>IF('様式 A-1'!$AL$1="","",'様式 A-1'!$AL$1)</f>
      </c>
      <c r="B108" s="54"/>
      <c r="C108" s="55">
        <f t="shared" si="4"/>
      </c>
      <c r="D108" s="55">
        <f t="shared" si="1"/>
      </c>
      <c r="E108" s="28">
        <f>'様式 A-1'!$D$7</f>
        <v>0</v>
      </c>
      <c r="F108" s="28" t="e">
        <f>'様式 WA-1（集計作業用）'!$D$6</f>
        <v>#N/A</v>
      </c>
      <c r="G108" s="28">
        <f>'様式 A-1'!$AG$7</f>
        <v>0</v>
      </c>
      <c r="H108" s="24"/>
      <c r="I108" s="54" t="s">
        <v>628</v>
      </c>
      <c r="J108" s="40"/>
      <c r="K108" s="41"/>
      <c r="L108" s="40"/>
      <c r="M108" s="41"/>
      <c r="N108" s="24" t="s">
        <v>42</v>
      </c>
      <c r="O108" s="266"/>
      <c r="P108" s="202"/>
      <c r="Q108" s="184"/>
      <c r="R108" s="184"/>
      <c r="S108" s="184"/>
      <c r="T108" s="29"/>
      <c r="U108" s="29"/>
      <c r="V108" s="184"/>
      <c r="W108" s="184"/>
      <c r="X108" s="183"/>
      <c r="Y108" s="184">
        <f>IF(X108="","",DATEDIF(X108,'様式 A-1'!$G$2,"Y"))</f>
      </c>
      <c r="Z108" s="184"/>
      <c r="AA108" s="29"/>
      <c r="AB108" s="329"/>
      <c r="AC108" s="334" t="s">
        <v>997</v>
      </c>
      <c r="AD108" s="330"/>
      <c r="AE108" s="334" t="s">
        <v>998</v>
      </c>
      <c r="AF108" s="331"/>
      <c r="AG108" s="329"/>
      <c r="AH108" s="334" t="s">
        <v>997</v>
      </c>
      <c r="AI108" s="330"/>
      <c r="AJ108" s="334" t="s">
        <v>998</v>
      </c>
      <c r="AK108" s="331"/>
      <c r="AL108" s="329"/>
      <c r="AM108" s="334" t="s">
        <v>997</v>
      </c>
      <c r="AN108" s="330"/>
      <c r="AO108" s="334" t="s">
        <v>998</v>
      </c>
      <c r="AP108" s="331"/>
      <c r="AQ108" s="256"/>
      <c r="AR108" s="69">
        <f t="shared" si="10"/>
        <v>0</v>
      </c>
      <c r="AS108" s="56">
        <f t="shared" si="2"/>
        <v>0</v>
      </c>
      <c r="AT108" s="56">
        <f t="shared" si="3"/>
        <v>0</v>
      </c>
    </row>
    <row r="109" spans="1:46" ht="42.75" customHeight="1">
      <c r="A109" s="24">
        <f>IF('様式 A-1'!$AL$1="","",'様式 A-1'!$AL$1)</f>
      </c>
      <c r="B109" s="54"/>
      <c r="C109" s="55">
        <f t="shared" si="4"/>
      </c>
      <c r="D109" s="55">
        <f t="shared" si="1"/>
      </c>
      <c r="E109" s="28">
        <f>'様式 A-1'!$D$7</f>
        <v>0</v>
      </c>
      <c r="F109" s="28" t="e">
        <f>'様式 WA-1（集計作業用）'!$D$6</f>
        <v>#N/A</v>
      </c>
      <c r="G109" s="28">
        <f>'様式 A-1'!$AG$7</f>
        <v>0</v>
      </c>
      <c r="H109" s="24"/>
      <c r="I109" s="54" t="s">
        <v>629</v>
      </c>
      <c r="J109" s="40"/>
      <c r="K109" s="41"/>
      <c r="L109" s="40"/>
      <c r="M109" s="41"/>
      <c r="N109" s="24" t="s">
        <v>42</v>
      </c>
      <c r="O109" s="266"/>
      <c r="P109" s="202"/>
      <c r="Q109" s="184"/>
      <c r="R109" s="184"/>
      <c r="S109" s="184"/>
      <c r="T109" s="29"/>
      <c r="U109" s="29"/>
      <c r="V109" s="184"/>
      <c r="W109" s="184"/>
      <c r="X109" s="183"/>
      <c r="Y109" s="184">
        <f>IF(X109="","",DATEDIF(X109,'様式 A-1'!$G$2,"Y"))</f>
      </c>
      <c r="Z109" s="184"/>
      <c r="AA109" s="29"/>
      <c r="AB109" s="329"/>
      <c r="AC109" s="334" t="s">
        <v>997</v>
      </c>
      <c r="AD109" s="330"/>
      <c r="AE109" s="334" t="s">
        <v>998</v>
      </c>
      <c r="AF109" s="331"/>
      <c r="AG109" s="329"/>
      <c r="AH109" s="334" t="s">
        <v>997</v>
      </c>
      <c r="AI109" s="330"/>
      <c r="AJ109" s="334" t="s">
        <v>998</v>
      </c>
      <c r="AK109" s="331"/>
      <c r="AL109" s="329"/>
      <c r="AM109" s="334" t="s">
        <v>997</v>
      </c>
      <c r="AN109" s="330"/>
      <c r="AO109" s="334" t="s">
        <v>998</v>
      </c>
      <c r="AP109" s="331"/>
      <c r="AQ109" s="256"/>
      <c r="AR109" s="69">
        <f t="shared" si="10"/>
        <v>0</v>
      </c>
      <c r="AS109" s="56">
        <f t="shared" si="2"/>
        <v>0</v>
      </c>
      <c r="AT109" s="56">
        <f t="shared" si="3"/>
        <v>0</v>
      </c>
    </row>
    <row r="110" spans="1:46" ht="42.75" customHeight="1">
      <c r="A110" s="24">
        <f>IF('様式 A-1'!$AL$1="","",'様式 A-1'!$AL$1)</f>
      </c>
      <c r="B110" s="54"/>
      <c r="C110" s="55">
        <f t="shared" si="4"/>
      </c>
      <c r="D110" s="55">
        <f t="shared" si="1"/>
      </c>
      <c r="E110" s="28">
        <f>'様式 A-1'!$D$7</f>
        <v>0</v>
      </c>
      <c r="F110" s="28" t="e">
        <f>'様式 WA-1（集計作業用）'!$D$6</f>
        <v>#N/A</v>
      </c>
      <c r="G110" s="28">
        <f>'様式 A-1'!$AG$7</f>
        <v>0</v>
      </c>
      <c r="H110" s="24"/>
      <c r="I110" s="54" t="s">
        <v>630</v>
      </c>
      <c r="J110" s="40"/>
      <c r="K110" s="41"/>
      <c r="L110" s="40"/>
      <c r="M110" s="41"/>
      <c r="N110" s="24" t="s">
        <v>42</v>
      </c>
      <c r="O110" s="266"/>
      <c r="P110" s="202"/>
      <c r="Q110" s="184"/>
      <c r="R110" s="184"/>
      <c r="S110" s="184"/>
      <c r="T110" s="29"/>
      <c r="U110" s="29"/>
      <c r="V110" s="184"/>
      <c r="W110" s="184"/>
      <c r="X110" s="183"/>
      <c r="Y110" s="184">
        <f>IF(X110="","",DATEDIF(X110,'様式 A-1'!$G$2,"Y"))</f>
      </c>
      <c r="Z110" s="184"/>
      <c r="AA110" s="29"/>
      <c r="AB110" s="329"/>
      <c r="AC110" s="334" t="s">
        <v>997</v>
      </c>
      <c r="AD110" s="330"/>
      <c r="AE110" s="334" t="s">
        <v>998</v>
      </c>
      <c r="AF110" s="331"/>
      <c r="AG110" s="329"/>
      <c r="AH110" s="334" t="s">
        <v>997</v>
      </c>
      <c r="AI110" s="330"/>
      <c r="AJ110" s="334" t="s">
        <v>998</v>
      </c>
      <c r="AK110" s="331"/>
      <c r="AL110" s="329"/>
      <c r="AM110" s="334" t="s">
        <v>997</v>
      </c>
      <c r="AN110" s="330"/>
      <c r="AO110" s="334" t="s">
        <v>998</v>
      </c>
      <c r="AP110" s="331"/>
      <c r="AQ110" s="256"/>
      <c r="AR110" s="69">
        <f t="shared" si="10"/>
        <v>0</v>
      </c>
      <c r="AS110" s="56">
        <f t="shared" si="2"/>
        <v>0</v>
      </c>
      <c r="AT110" s="56">
        <f t="shared" si="3"/>
        <v>0</v>
      </c>
    </row>
    <row r="111" spans="1:46" ht="42.75" customHeight="1">
      <c r="A111" s="24">
        <f>IF('様式 A-1'!$AL$1="","",'様式 A-1'!$AL$1)</f>
      </c>
      <c r="B111" s="54"/>
      <c r="C111" s="55">
        <f t="shared" si="4"/>
      </c>
      <c r="D111" s="55">
        <f t="shared" si="1"/>
      </c>
      <c r="E111" s="28">
        <f>'様式 A-1'!$D$7</f>
        <v>0</v>
      </c>
      <c r="F111" s="28" t="e">
        <f>'様式 WA-1（集計作業用）'!$D$6</f>
        <v>#N/A</v>
      </c>
      <c r="G111" s="28">
        <f>'様式 A-1'!$AG$7</f>
        <v>0</v>
      </c>
      <c r="H111" s="24"/>
      <c r="I111" s="54" t="s">
        <v>631</v>
      </c>
      <c r="J111" s="40"/>
      <c r="K111" s="41"/>
      <c r="L111" s="40"/>
      <c r="M111" s="41"/>
      <c r="N111" s="24" t="s">
        <v>42</v>
      </c>
      <c r="O111" s="266"/>
      <c r="P111" s="202"/>
      <c r="Q111" s="184"/>
      <c r="R111" s="184"/>
      <c r="S111" s="184"/>
      <c r="T111" s="29"/>
      <c r="U111" s="29"/>
      <c r="V111" s="184"/>
      <c r="W111" s="184"/>
      <c r="X111" s="183"/>
      <c r="Y111" s="184">
        <f>IF(X111="","",DATEDIF(X111,'様式 A-1'!$G$2,"Y"))</f>
      </c>
      <c r="Z111" s="184"/>
      <c r="AA111" s="29"/>
      <c r="AB111" s="329"/>
      <c r="AC111" s="334" t="s">
        <v>997</v>
      </c>
      <c r="AD111" s="330"/>
      <c r="AE111" s="334" t="s">
        <v>998</v>
      </c>
      <c r="AF111" s="331"/>
      <c r="AG111" s="329"/>
      <c r="AH111" s="334" t="s">
        <v>997</v>
      </c>
      <c r="AI111" s="330"/>
      <c r="AJ111" s="334" t="s">
        <v>998</v>
      </c>
      <c r="AK111" s="331"/>
      <c r="AL111" s="329"/>
      <c r="AM111" s="334" t="s">
        <v>997</v>
      </c>
      <c r="AN111" s="330"/>
      <c r="AO111" s="334" t="s">
        <v>998</v>
      </c>
      <c r="AP111" s="331"/>
      <c r="AQ111" s="256"/>
      <c r="AR111" s="69">
        <f t="shared" si="10"/>
        <v>0</v>
      </c>
      <c r="AS111" s="56">
        <f t="shared" si="2"/>
        <v>0</v>
      </c>
      <c r="AT111" s="56">
        <f t="shared" si="3"/>
        <v>0</v>
      </c>
    </row>
    <row r="112" spans="1:46" ht="42.75" customHeight="1">
      <c r="A112" s="24">
        <f>IF('様式 A-1'!$AL$1="","",'様式 A-1'!$AL$1)</f>
      </c>
      <c r="B112" s="54"/>
      <c r="C112" s="55">
        <f t="shared" si="4"/>
      </c>
      <c r="D112" s="55">
        <f t="shared" si="1"/>
      </c>
      <c r="E112" s="28">
        <f>'様式 A-1'!$D$7</f>
        <v>0</v>
      </c>
      <c r="F112" s="28" t="e">
        <f>'様式 WA-1（集計作業用）'!$D$6</f>
        <v>#N/A</v>
      </c>
      <c r="G112" s="28">
        <f>'様式 A-1'!$AG$7</f>
        <v>0</v>
      </c>
      <c r="H112" s="24"/>
      <c r="I112" s="54" t="s">
        <v>632</v>
      </c>
      <c r="J112" s="40"/>
      <c r="K112" s="41"/>
      <c r="L112" s="40"/>
      <c r="M112" s="41"/>
      <c r="N112" s="24" t="s">
        <v>42</v>
      </c>
      <c r="O112" s="266"/>
      <c r="P112" s="202"/>
      <c r="Q112" s="184"/>
      <c r="R112" s="184"/>
      <c r="S112" s="184"/>
      <c r="T112" s="29"/>
      <c r="U112" s="29"/>
      <c r="V112" s="184"/>
      <c r="W112" s="184"/>
      <c r="X112" s="183"/>
      <c r="Y112" s="184">
        <f>IF(X112="","",DATEDIF(X112,'様式 A-1'!$G$2,"Y"))</f>
      </c>
      <c r="Z112" s="184"/>
      <c r="AA112" s="29"/>
      <c r="AB112" s="329"/>
      <c r="AC112" s="334" t="s">
        <v>997</v>
      </c>
      <c r="AD112" s="330"/>
      <c r="AE112" s="334" t="s">
        <v>998</v>
      </c>
      <c r="AF112" s="331"/>
      <c r="AG112" s="329"/>
      <c r="AH112" s="334" t="s">
        <v>997</v>
      </c>
      <c r="AI112" s="330"/>
      <c r="AJ112" s="334" t="s">
        <v>998</v>
      </c>
      <c r="AK112" s="331"/>
      <c r="AL112" s="329"/>
      <c r="AM112" s="334" t="s">
        <v>997</v>
      </c>
      <c r="AN112" s="330"/>
      <c r="AO112" s="334" t="s">
        <v>998</v>
      </c>
      <c r="AP112" s="331"/>
      <c r="AQ112" s="256"/>
      <c r="AR112" s="69">
        <f t="shared" si="10"/>
        <v>0</v>
      </c>
      <c r="AS112" s="56">
        <f t="shared" si="2"/>
        <v>0</v>
      </c>
      <c r="AT112" s="56">
        <f t="shared" si="3"/>
        <v>0</v>
      </c>
    </row>
    <row r="113" spans="1:46" ht="42.75" customHeight="1">
      <c r="A113" s="24">
        <f>IF('様式 A-1'!$AL$1="","",'様式 A-1'!$AL$1)</f>
      </c>
      <c r="B113" s="54"/>
      <c r="C113" s="55">
        <f t="shared" si="4"/>
      </c>
      <c r="D113" s="55">
        <f aca="true" t="shared" si="11" ref="D113:D129">IF(J113="","",ASC(TRIM(L113&amp;" "&amp;M113)))</f>
      </c>
      <c r="E113" s="28">
        <f>'様式 A-1'!$D$7</f>
        <v>0</v>
      </c>
      <c r="F113" s="28" t="e">
        <f>'様式 WA-1（集計作業用）'!$D$6</f>
        <v>#N/A</v>
      </c>
      <c r="G113" s="28">
        <f>'様式 A-1'!$AG$7</f>
        <v>0</v>
      </c>
      <c r="H113" s="24"/>
      <c r="I113" s="54" t="s">
        <v>633</v>
      </c>
      <c r="J113" s="40"/>
      <c r="K113" s="41"/>
      <c r="L113" s="40"/>
      <c r="M113" s="41"/>
      <c r="N113" s="24" t="s">
        <v>42</v>
      </c>
      <c r="O113" s="266"/>
      <c r="P113" s="202"/>
      <c r="Q113" s="184"/>
      <c r="R113" s="184"/>
      <c r="S113" s="184"/>
      <c r="T113" s="29"/>
      <c r="U113" s="29"/>
      <c r="V113" s="184"/>
      <c r="W113" s="184"/>
      <c r="X113" s="183"/>
      <c r="Y113" s="184">
        <f>IF(X113="","",DATEDIF(X113,'様式 A-1'!$G$2,"Y"))</f>
      </c>
      <c r="Z113" s="184"/>
      <c r="AA113" s="29"/>
      <c r="AB113" s="329"/>
      <c r="AC113" s="334" t="s">
        <v>997</v>
      </c>
      <c r="AD113" s="330"/>
      <c r="AE113" s="334" t="s">
        <v>998</v>
      </c>
      <c r="AF113" s="331"/>
      <c r="AG113" s="329"/>
      <c r="AH113" s="334" t="s">
        <v>997</v>
      </c>
      <c r="AI113" s="330"/>
      <c r="AJ113" s="334" t="s">
        <v>998</v>
      </c>
      <c r="AK113" s="331"/>
      <c r="AL113" s="329"/>
      <c r="AM113" s="334" t="s">
        <v>997</v>
      </c>
      <c r="AN113" s="330"/>
      <c r="AO113" s="334" t="s">
        <v>998</v>
      </c>
      <c r="AP113" s="331"/>
      <c r="AQ113" s="256"/>
      <c r="AR113" s="69">
        <f t="shared" si="10"/>
        <v>0</v>
      </c>
      <c r="AS113" s="56">
        <f aca="true" t="shared" si="12" ref="AS113:AS129">IF(AR113&lt;=$AY$154,AR113,$AY$154)</f>
        <v>0</v>
      </c>
      <c r="AT113" s="56">
        <f aca="true" t="shared" si="13" ref="AT113:AT129">IF(AR113&lt;=$AY$154,0,AR113-$AY$154)</f>
        <v>0</v>
      </c>
    </row>
    <row r="114" spans="1:46" ht="42.75" customHeight="1">
      <c r="A114" s="24">
        <f>IF('様式 A-1'!$AL$1="","",'様式 A-1'!$AL$1)</f>
      </c>
      <c r="B114" s="54"/>
      <c r="C114" s="55">
        <f aca="true" t="shared" si="14" ref="C114:C129">IF(J114="","",TRIM(J114&amp;"　"&amp;K114))</f>
      </c>
      <c r="D114" s="55">
        <f t="shared" si="11"/>
      </c>
      <c r="E114" s="28">
        <f>'様式 A-1'!$D$7</f>
        <v>0</v>
      </c>
      <c r="F114" s="28" t="e">
        <f>'様式 WA-1（集計作業用）'!$D$6</f>
        <v>#N/A</v>
      </c>
      <c r="G114" s="28">
        <f>'様式 A-1'!$AG$7</f>
        <v>0</v>
      </c>
      <c r="H114" s="24"/>
      <c r="I114" s="54" t="s">
        <v>634</v>
      </c>
      <c r="J114" s="40"/>
      <c r="K114" s="41"/>
      <c r="L114" s="40"/>
      <c r="M114" s="41"/>
      <c r="N114" s="24" t="s">
        <v>42</v>
      </c>
      <c r="O114" s="266"/>
      <c r="P114" s="202"/>
      <c r="Q114" s="184"/>
      <c r="R114" s="184"/>
      <c r="S114" s="184"/>
      <c r="T114" s="29"/>
      <c r="U114" s="29"/>
      <c r="V114" s="184"/>
      <c r="W114" s="184"/>
      <c r="X114" s="183"/>
      <c r="Y114" s="184">
        <f>IF(X114="","",DATEDIF(X114,'様式 A-1'!$G$2,"Y"))</f>
      </c>
      <c r="Z114" s="184"/>
      <c r="AA114" s="29"/>
      <c r="AB114" s="329"/>
      <c r="AC114" s="334" t="s">
        <v>997</v>
      </c>
      <c r="AD114" s="330"/>
      <c r="AE114" s="334" t="s">
        <v>998</v>
      </c>
      <c r="AF114" s="331"/>
      <c r="AG114" s="329"/>
      <c r="AH114" s="334" t="s">
        <v>997</v>
      </c>
      <c r="AI114" s="330"/>
      <c r="AJ114" s="334" t="s">
        <v>998</v>
      </c>
      <c r="AK114" s="331"/>
      <c r="AL114" s="329"/>
      <c r="AM114" s="334" t="s">
        <v>997</v>
      </c>
      <c r="AN114" s="330"/>
      <c r="AO114" s="334" t="s">
        <v>998</v>
      </c>
      <c r="AP114" s="331"/>
      <c r="AQ114" s="256"/>
      <c r="AR114" s="69">
        <f t="shared" si="10"/>
        <v>0</v>
      </c>
      <c r="AS114" s="56">
        <f t="shared" si="12"/>
        <v>0</v>
      </c>
      <c r="AT114" s="56">
        <f t="shared" si="13"/>
        <v>0</v>
      </c>
    </row>
    <row r="115" spans="1:46" ht="42.75" customHeight="1">
      <c r="A115" s="24">
        <f>IF('様式 A-1'!$AL$1="","",'様式 A-1'!$AL$1)</f>
      </c>
      <c r="B115" s="54"/>
      <c r="C115" s="55">
        <f t="shared" si="14"/>
      </c>
      <c r="D115" s="55">
        <f t="shared" si="11"/>
      </c>
      <c r="E115" s="28">
        <f>'様式 A-1'!$D$7</f>
        <v>0</v>
      </c>
      <c r="F115" s="28" t="e">
        <f>'様式 WA-1（集計作業用）'!$D$6</f>
        <v>#N/A</v>
      </c>
      <c r="G115" s="28">
        <f>'様式 A-1'!$AG$7</f>
        <v>0</v>
      </c>
      <c r="H115" s="24"/>
      <c r="I115" s="54" t="s">
        <v>635</v>
      </c>
      <c r="J115" s="40"/>
      <c r="K115" s="41"/>
      <c r="L115" s="40"/>
      <c r="M115" s="41"/>
      <c r="N115" s="24" t="s">
        <v>42</v>
      </c>
      <c r="O115" s="266"/>
      <c r="P115" s="202"/>
      <c r="Q115" s="184"/>
      <c r="R115" s="184"/>
      <c r="S115" s="184"/>
      <c r="T115" s="29"/>
      <c r="U115" s="29"/>
      <c r="V115" s="184"/>
      <c r="W115" s="184"/>
      <c r="X115" s="183"/>
      <c r="Y115" s="184">
        <f>IF(X115="","",DATEDIF(X115,'様式 A-1'!$G$2,"Y"))</f>
      </c>
      <c r="Z115" s="184"/>
      <c r="AA115" s="29"/>
      <c r="AB115" s="329"/>
      <c r="AC115" s="334" t="s">
        <v>997</v>
      </c>
      <c r="AD115" s="330"/>
      <c r="AE115" s="334" t="s">
        <v>998</v>
      </c>
      <c r="AF115" s="331"/>
      <c r="AG115" s="329"/>
      <c r="AH115" s="334" t="s">
        <v>997</v>
      </c>
      <c r="AI115" s="330"/>
      <c r="AJ115" s="334" t="s">
        <v>998</v>
      </c>
      <c r="AK115" s="331"/>
      <c r="AL115" s="329"/>
      <c r="AM115" s="334" t="s">
        <v>997</v>
      </c>
      <c r="AN115" s="330"/>
      <c r="AO115" s="334" t="s">
        <v>998</v>
      </c>
      <c r="AP115" s="331"/>
      <c r="AQ115" s="256"/>
      <c r="AR115" s="69">
        <f t="shared" si="10"/>
        <v>0</v>
      </c>
      <c r="AS115" s="56">
        <f t="shared" si="12"/>
        <v>0</v>
      </c>
      <c r="AT115" s="56">
        <f t="shared" si="13"/>
        <v>0</v>
      </c>
    </row>
    <row r="116" spans="1:46" ht="42.75" customHeight="1">
      <c r="A116" s="24">
        <f>IF('様式 A-1'!$AL$1="","",'様式 A-1'!$AL$1)</f>
      </c>
      <c r="B116" s="54"/>
      <c r="C116" s="55">
        <f t="shared" si="14"/>
      </c>
      <c r="D116" s="55">
        <f t="shared" si="11"/>
      </c>
      <c r="E116" s="28">
        <f>'様式 A-1'!$D$7</f>
        <v>0</v>
      </c>
      <c r="F116" s="28" t="e">
        <f>'様式 WA-1（集計作業用）'!$D$6</f>
        <v>#N/A</v>
      </c>
      <c r="G116" s="28">
        <f>'様式 A-1'!$AG$7</f>
        <v>0</v>
      </c>
      <c r="H116" s="24"/>
      <c r="I116" s="54" t="s">
        <v>636</v>
      </c>
      <c r="J116" s="40"/>
      <c r="K116" s="41"/>
      <c r="L116" s="40"/>
      <c r="M116" s="41"/>
      <c r="N116" s="24" t="s">
        <v>42</v>
      </c>
      <c r="O116" s="266"/>
      <c r="P116" s="202"/>
      <c r="Q116" s="184"/>
      <c r="R116" s="184"/>
      <c r="S116" s="184"/>
      <c r="T116" s="29"/>
      <c r="U116" s="29"/>
      <c r="V116" s="184"/>
      <c r="W116" s="184"/>
      <c r="X116" s="183"/>
      <c r="Y116" s="184">
        <f>IF(X116="","",DATEDIF(X116,'様式 A-1'!$G$2,"Y"))</f>
      </c>
      <c r="Z116" s="184"/>
      <c r="AA116" s="29"/>
      <c r="AB116" s="329"/>
      <c r="AC116" s="334" t="s">
        <v>997</v>
      </c>
      <c r="AD116" s="330"/>
      <c r="AE116" s="334" t="s">
        <v>998</v>
      </c>
      <c r="AF116" s="331"/>
      <c r="AG116" s="329"/>
      <c r="AH116" s="334" t="s">
        <v>997</v>
      </c>
      <c r="AI116" s="330"/>
      <c r="AJ116" s="334" t="s">
        <v>998</v>
      </c>
      <c r="AK116" s="331"/>
      <c r="AL116" s="329"/>
      <c r="AM116" s="334" t="s">
        <v>997</v>
      </c>
      <c r="AN116" s="330"/>
      <c r="AO116" s="334" t="s">
        <v>998</v>
      </c>
      <c r="AP116" s="331"/>
      <c r="AQ116" s="256"/>
      <c r="AR116" s="69">
        <f t="shared" si="10"/>
        <v>0</v>
      </c>
      <c r="AS116" s="56">
        <f t="shared" si="12"/>
        <v>0</v>
      </c>
      <c r="AT116" s="56">
        <f t="shared" si="13"/>
        <v>0</v>
      </c>
    </row>
    <row r="117" spans="1:46" ht="42.75" customHeight="1">
      <c r="A117" s="24">
        <f>IF('様式 A-1'!$AL$1="","",'様式 A-1'!$AL$1)</f>
      </c>
      <c r="B117" s="54"/>
      <c r="C117" s="55">
        <f t="shared" si="14"/>
      </c>
      <c r="D117" s="55">
        <f t="shared" si="11"/>
      </c>
      <c r="E117" s="28">
        <f>'様式 A-1'!$D$7</f>
        <v>0</v>
      </c>
      <c r="F117" s="28" t="e">
        <f>'様式 WA-1（集計作業用）'!$D$6</f>
        <v>#N/A</v>
      </c>
      <c r="G117" s="28">
        <f>'様式 A-1'!$AG$7</f>
        <v>0</v>
      </c>
      <c r="H117" s="24"/>
      <c r="I117" s="54" t="s">
        <v>637</v>
      </c>
      <c r="J117" s="40"/>
      <c r="K117" s="41"/>
      <c r="L117" s="40"/>
      <c r="M117" s="41"/>
      <c r="N117" s="24" t="s">
        <v>42</v>
      </c>
      <c r="O117" s="266"/>
      <c r="P117" s="202"/>
      <c r="Q117" s="184"/>
      <c r="R117" s="184"/>
      <c r="S117" s="184"/>
      <c r="T117" s="29"/>
      <c r="U117" s="29"/>
      <c r="V117" s="184"/>
      <c r="W117" s="184"/>
      <c r="X117" s="183"/>
      <c r="Y117" s="184">
        <f>IF(X117="","",DATEDIF(X117,'様式 A-1'!$G$2,"Y"))</f>
      </c>
      <c r="Z117" s="184"/>
      <c r="AA117" s="29"/>
      <c r="AB117" s="329"/>
      <c r="AC117" s="334" t="s">
        <v>997</v>
      </c>
      <c r="AD117" s="330"/>
      <c r="AE117" s="334" t="s">
        <v>998</v>
      </c>
      <c r="AF117" s="331"/>
      <c r="AG117" s="329"/>
      <c r="AH117" s="334" t="s">
        <v>997</v>
      </c>
      <c r="AI117" s="330"/>
      <c r="AJ117" s="334" t="s">
        <v>998</v>
      </c>
      <c r="AK117" s="331"/>
      <c r="AL117" s="329"/>
      <c r="AM117" s="334" t="s">
        <v>997</v>
      </c>
      <c r="AN117" s="330"/>
      <c r="AO117" s="334" t="s">
        <v>998</v>
      </c>
      <c r="AP117" s="331"/>
      <c r="AQ117" s="256"/>
      <c r="AR117" s="69">
        <f t="shared" si="10"/>
        <v>0</v>
      </c>
      <c r="AS117" s="56">
        <f t="shared" si="12"/>
        <v>0</v>
      </c>
      <c r="AT117" s="56">
        <f t="shared" si="13"/>
        <v>0</v>
      </c>
    </row>
    <row r="118" spans="1:46" ht="42.75" customHeight="1">
      <c r="A118" s="24">
        <f>IF('様式 A-1'!$AL$1="","",'様式 A-1'!$AL$1)</f>
      </c>
      <c r="B118" s="54"/>
      <c r="C118" s="55">
        <f t="shared" si="14"/>
      </c>
      <c r="D118" s="55">
        <f t="shared" si="11"/>
      </c>
      <c r="E118" s="28">
        <f>'様式 A-1'!$D$7</f>
        <v>0</v>
      </c>
      <c r="F118" s="28" t="e">
        <f>'様式 WA-1（集計作業用）'!$D$6</f>
        <v>#N/A</v>
      </c>
      <c r="G118" s="28">
        <f>'様式 A-1'!$AG$7</f>
        <v>0</v>
      </c>
      <c r="H118" s="24"/>
      <c r="I118" s="54" t="s">
        <v>638</v>
      </c>
      <c r="J118" s="40"/>
      <c r="K118" s="41"/>
      <c r="L118" s="40"/>
      <c r="M118" s="41"/>
      <c r="N118" s="24" t="s">
        <v>42</v>
      </c>
      <c r="O118" s="266"/>
      <c r="P118" s="202"/>
      <c r="Q118" s="184"/>
      <c r="R118" s="184"/>
      <c r="S118" s="184"/>
      <c r="T118" s="29"/>
      <c r="U118" s="29"/>
      <c r="V118" s="184"/>
      <c r="W118" s="184"/>
      <c r="X118" s="183"/>
      <c r="Y118" s="184">
        <f>IF(X118="","",DATEDIF(X118,'様式 A-1'!$G$2,"Y"))</f>
      </c>
      <c r="Z118" s="184"/>
      <c r="AA118" s="29"/>
      <c r="AB118" s="329"/>
      <c r="AC118" s="334" t="s">
        <v>997</v>
      </c>
      <c r="AD118" s="330"/>
      <c r="AE118" s="334" t="s">
        <v>998</v>
      </c>
      <c r="AF118" s="331"/>
      <c r="AG118" s="329"/>
      <c r="AH118" s="334" t="s">
        <v>997</v>
      </c>
      <c r="AI118" s="330"/>
      <c r="AJ118" s="334" t="s">
        <v>998</v>
      </c>
      <c r="AK118" s="331"/>
      <c r="AL118" s="329"/>
      <c r="AM118" s="334" t="s">
        <v>997</v>
      </c>
      <c r="AN118" s="330"/>
      <c r="AO118" s="334" t="s">
        <v>998</v>
      </c>
      <c r="AP118" s="331"/>
      <c r="AQ118" s="256"/>
      <c r="AR118" s="69">
        <f t="shared" si="10"/>
        <v>0</v>
      </c>
      <c r="AS118" s="56">
        <f t="shared" si="12"/>
        <v>0</v>
      </c>
      <c r="AT118" s="56">
        <f t="shared" si="13"/>
        <v>0</v>
      </c>
    </row>
    <row r="119" spans="1:46" ht="42.75" customHeight="1">
      <c r="A119" s="24">
        <f>IF('様式 A-1'!$AL$1="","",'様式 A-1'!$AL$1)</f>
      </c>
      <c r="B119" s="54"/>
      <c r="C119" s="55">
        <f t="shared" si="14"/>
      </c>
      <c r="D119" s="55">
        <f t="shared" si="11"/>
      </c>
      <c r="E119" s="28">
        <f>'様式 A-1'!$D$7</f>
        <v>0</v>
      </c>
      <c r="F119" s="28" t="e">
        <f>'様式 WA-1（集計作業用）'!$D$6</f>
        <v>#N/A</v>
      </c>
      <c r="G119" s="28">
        <f>'様式 A-1'!$AG$7</f>
        <v>0</v>
      </c>
      <c r="H119" s="24"/>
      <c r="I119" s="54" t="s">
        <v>639</v>
      </c>
      <c r="J119" s="40"/>
      <c r="K119" s="41"/>
      <c r="L119" s="40"/>
      <c r="M119" s="41"/>
      <c r="N119" s="24" t="s">
        <v>42</v>
      </c>
      <c r="O119" s="266"/>
      <c r="P119" s="202"/>
      <c r="Q119" s="184"/>
      <c r="R119" s="184"/>
      <c r="S119" s="184"/>
      <c r="T119" s="29"/>
      <c r="U119" s="29"/>
      <c r="V119" s="184"/>
      <c r="W119" s="184"/>
      <c r="X119" s="183"/>
      <c r="Y119" s="184">
        <f>IF(X119="","",DATEDIF(X119,'様式 A-1'!$G$2,"Y"))</f>
      </c>
      <c r="Z119" s="184"/>
      <c r="AA119" s="29"/>
      <c r="AB119" s="329"/>
      <c r="AC119" s="334" t="s">
        <v>997</v>
      </c>
      <c r="AD119" s="330"/>
      <c r="AE119" s="334" t="s">
        <v>998</v>
      </c>
      <c r="AF119" s="331"/>
      <c r="AG119" s="329"/>
      <c r="AH119" s="334" t="s">
        <v>997</v>
      </c>
      <c r="AI119" s="330"/>
      <c r="AJ119" s="334" t="s">
        <v>998</v>
      </c>
      <c r="AK119" s="331"/>
      <c r="AL119" s="329"/>
      <c r="AM119" s="334" t="s">
        <v>997</v>
      </c>
      <c r="AN119" s="330"/>
      <c r="AO119" s="334" t="s">
        <v>998</v>
      </c>
      <c r="AP119" s="331"/>
      <c r="AQ119" s="256"/>
      <c r="AR119" s="69">
        <f t="shared" si="10"/>
        <v>0</v>
      </c>
      <c r="AS119" s="56">
        <f t="shared" si="12"/>
        <v>0</v>
      </c>
      <c r="AT119" s="56">
        <f t="shared" si="13"/>
        <v>0</v>
      </c>
    </row>
    <row r="120" spans="1:46" ht="42.75" customHeight="1">
      <c r="A120" s="24">
        <f>IF('様式 A-1'!$AL$1="","",'様式 A-1'!$AL$1)</f>
      </c>
      <c r="B120" s="54"/>
      <c r="C120" s="55">
        <f t="shared" si="14"/>
      </c>
      <c r="D120" s="55">
        <f t="shared" si="11"/>
      </c>
      <c r="E120" s="28">
        <f>'様式 A-1'!$D$7</f>
        <v>0</v>
      </c>
      <c r="F120" s="28" t="e">
        <f>'様式 WA-1（集計作業用）'!$D$6</f>
        <v>#N/A</v>
      </c>
      <c r="G120" s="28">
        <f>'様式 A-1'!$AG$7</f>
        <v>0</v>
      </c>
      <c r="H120" s="24"/>
      <c r="I120" s="54" t="s">
        <v>640</v>
      </c>
      <c r="J120" s="40"/>
      <c r="K120" s="41"/>
      <c r="L120" s="40"/>
      <c r="M120" s="41"/>
      <c r="N120" s="24" t="s">
        <v>42</v>
      </c>
      <c r="O120" s="266"/>
      <c r="P120" s="202"/>
      <c r="Q120" s="184"/>
      <c r="R120" s="184"/>
      <c r="S120" s="184"/>
      <c r="T120" s="29"/>
      <c r="U120" s="29"/>
      <c r="V120" s="184"/>
      <c r="W120" s="184"/>
      <c r="X120" s="183"/>
      <c r="Y120" s="184">
        <f>IF(X120="","",DATEDIF(X120,'様式 A-1'!$G$2,"Y"))</f>
      </c>
      <c r="Z120" s="184"/>
      <c r="AA120" s="29"/>
      <c r="AB120" s="329"/>
      <c r="AC120" s="334" t="s">
        <v>997</v>
      </c>
      <c r="AD120" s="330"/>
      <c r="AE120" s="334" t="s">
        <v>998</v>
      </c>
      <c r="AF120" s="331"/>
      <c r="AG120" s="329"/>
      <c r="AH120" s="334" t="s">
        <v>997</v>
      </c>
      <c r="AI120" s="330"/>
      <c r="AJ120" s="334" t="s">
        <v>998</v>
      </c>
      <c r="AK120" s="331"/>
      <c r="AL120" s="329"/>
      <c r="AM120" s="334" t="s">
        <v>997</v>
      </c>
      <c r="AN120" s="330"/>
      <c r="AO120" s="334" t="s">
        <v>998</v>
      </c>
      <c r="AP120" s="331"/>
      <c r="AQ120" s="256"/>
      <c r="AR120" s="69">
        <f t="shared" si="10"/>
        <v>0</v>
      </c>
      <c r="AS120" s="56">
        <f t="shared" si="12"/>
        <v>0</v>
      </c>
      <c r="AT120" s="56">
        <f t="shared" si="13"/>
        <v>0</v>
      </c>
    </row>
    <row r="121" spans="1:46" ht="42.75" customHeight="1">
      <c r="A121" s="24">
        <f>IF('様式 A-1'!$AL$1="","",'様式 A-1'!$AL$1)</f>
      </c>
      <c r="B121" s="54"/>
      <c r="C121" s="55">
        <f t="shared" si="14"/>
      </c>
      <c r="D121" s="55">
        <f t="shared" si="11"/>
      </c>
      <c r="E121" s="28">
        <f>'様式 A-1'!$D$7</f>
        <v>0</v>
      </c>
      <c r="F121" s="28" t="e">
        <f>'様式 WA-1（集計作業用）'!$D$6</f>
        <v>#N/A</v>
      </c>
      <c r="G121" s="28">
        <f>'様式 A-1'!$AG$7</f>
        <v>0</v>
      </c>
      <c r="H121" s="24"/>
      <c r="I121" s="54" t="s">
        <v>641</v>
      </c>
      <c r="J121" s="40"/>
      <c r="K121" s="41"/>
      <c r="L121" s="40"/>
      <c r="M121" s="41"/>
      <c r="N121" s="24" t="s">
        <v>42</v>
      </c>
      <c r="O121" s="266"/>
      <c r="P121" s="202"/>
      <c r="Q121" s="184"/>
      <c r="R121" s="184"/>
      <c r="S121" s="184"/>
      <c r="T121" s="29"/>
      <c r="U121" s="29"/>
      <c r="V121" s="184"/>
      <c r="W121" s="184"/>
      <c r="X121" s="183"/>
      <c r="Y121" s="184">
        <f>IF(X121="","",DATEDIF(X121,'様式 A-1'!$G$2,"Y"))</f>
      </c>
      <c r="Z121" s="184"/>
      <c r="AA121" s="29"/>
      <c r="AB121" s="329"/>
      <c r="AC121" s="334" t="s">
        <v>997</v>
      </c>
      <c r="AD121" s="330"/>
      <c r="AE121" s="334" t="s">
        <v>998</v>
      </c>
      <c r="AF121" s="331"/>
      <c r="AG121" s="329"/>
      <c r="AH121" s="334" t="s">
        <v>997</v>
      </c>
      <c r="AI121" s="330"/>
      <c r="AJ121" s="334" t="s">
        <v>998</v>
      </c>
      <c r="AK121" s="331"/>
      <c r="AL121" s="329"/>
      <c r="AM121" s="334" t="s">
        <v>997</v>
      </c>
      <c r="AN121" s="330"/>
      <c r="AO121" s="334" t="s">
        <v>998</v>
      </c>
      <c r="AP121" s="331"/>
      <c r="AQ121" s="256"/>
      <c r="AR121" s="69">
        <f t="shared" si="10"/>
        <v>0</v>
      </c>
      <c r="AS121" s="56">
        <f t="shared" si="12"/>
        <v>0</v>
      </c>
      <c r="AT121" s="56">
        <f t="shared" si="13"/>
        <v>0</v>
      </c>
    </row>
    <row r="122" spans="1:46" ht="42.75" customHeight="1">
      <c r="A122" s="24">
        <f>IF('様式 A-1'!$AL$1="","",'様式 A-1'!$AL$1)</f>
      </c>
      <c r="B122" s="54"/>
      <c r="C122" s="55">
        <f t="shared" si="14"/>
      </c>
      <c r="D122" s="55">
        <f t="shared" si="11"/>
      </c>
      <c r="E122" s="28">
        <f>'様式 A-1'!$D$7</f>
        <v>0</v>
      </c>
      <c r="F122" s="28" t="e">
        <f>'様式 WA-1（集計作業用）'!$D$6</f>
        <v>#N/A</v>
      </c>
      <c r="G122" s="28">
        <f>'様式 A-1'!$AG$7</f>
        <v>0</v>
      </c>
      <c r="H122" s="24"/>
      <c r="I122" s="54" t="s">
        <v>642</v>
      </c>
      <c r="J122" s="40"/>
      <c r="K122" s="41"/>
      <c r="L122" s="40"/>
      <c r="M122" s="41"/>
      <c r="N122" s="24" t="s">
        <v>42</v>
      </c>
      <c r="O122" s="266"/>
      <c r="P122" s="202"/>
      <c r="Q122" s="184"/>
      <c r="R122" s="184"/>
      <c r="S122" s="184"/>
      <c r="T122" s="29"/>
      <c r="U122" s="29"/>
      <c r="V122" s="184"/>
      <c r="W122" s="184"/>
      <c r="X122" s="183"/>
      <c r="Y122" s="184">
        <f>IF(X122="","",DATEDIF(X122,'様式 A-1'!$G$2,"Y"))</f>
      </c>
      <c r="Z122" s="184"/>
      <c r="AA122" s="29"/>
      <c r="AB122" s="329"/>
      <c r="AC122" s="334" t="s">
        <v>997</v>
      </c>
      <c r="AD122" s="330"/>
      <c r="AE122" s="334" t="s">
        <v>998</v>
      </c>
      <c r="AF122" s="331"/>
      <c r="AG122" s="329"/>
      <c r="AH122" s="334" t="s">
        <v>997</v>
      </c>
      <c r="AI122" s="330"/>
      <c r="AJ122" s="334" t="s">
        <v>998</v>
      </c>
      <c r="AK122" s="331"/>
      <c r="AL122" s="329"/>
      <c r="AM122" s="334" t="s">
        <v>997</v>
      </c>
      <c r="AN122" s="330"/>
      <c r="AO122" s="334" t="s">
        <v>998</v>
      </c>
      <c r="AP122" s="331"/>
      <c r="AQ122" s="256"/>
      <c r="AR122" s="69">
        <f t="shared" si="10"/>
        <v>0</v>
      </c>
      <c r="AS122" s="56">
        <f t="shared" si="12"/>
        <v>0</v>
      </c>
      <c r="AT122" s="56">
        <f t="shared" si="13"/>
        <v>0</v>
      </c>
    </row>
    <row r="123" spans="1:46" ht="42.75" customHeight="1">
      <c r="A123" s="24">
        <f>IF('様式 A-1'!$AL$1="","",'様式 A-1'!$AL$1)</f>
      </c>
      <c r="B123" s="54"/>
      <c r="C123" s="55">
        <f t="shared" si="14"/>
      </c>
      <c r="D123" s="55">
        <f t="shared" si="11"/>
      </c>
      <c r="E123" s="28">
        <f>'様式 A-1'!$D$7</f>
        <v>0</v>
      </c>
      <c r="F123" s="28" t="e">
        <f>'様式 WA-1（集計作業用）'!$D$6</f>
        <v>#N/A</v>
      </c>
      <c r="G123" s="28">
        <f>'様式 A-1'!$AG$7</f>
        <v>0</v>
      </c>
      <c r="H123" s="24"/>
      <c r="I123" s="54" t="s">
        <v>643</v>
      </c>
      <c r="J123" s="40"/>
      <c r="K123" s="41"/>
      <c r="L123" s="40"/>
      <c r="M123" s="41"/>
      <c r="N123" s="24" t="s">
        <v>42</v>
      </c>
      <c r="O123" s="266"/>
      <c r="P123" s="202"/>
      <c r="Q123" s="184"/>
      <c r="R123" s="184"/>
      <c r="S123" s="184"/>
      <c r="T123" s="29"/>
      <c r="U123" s="29"/>
      <c r="V123" s="184"/>
      <c r="W123" s="184"/>
      <c r="X123" s="183"/>
      <c r="Y123" s="184">
        <f>IF(X123="","",DATEDIF(X123,'様式 A-1'!$G$2,"Y"))</f>
      </c>
      <c r="Z123" s="184"/>
      <c r="AA123" s="29"/>
      <c r="AB123" s="329"/>
      <c r="AC123" s="334" t="s">
        <v>997</v>
      </c>
      <c r="AD123" s="330"/>
      <c r="AE123" s="334" t="s">
        <v>998</v>
      </c>
      <c r="AF123" s="331"/>
      <c r="AG123" s="329"/>
      <c r="AH123" s="334" t="s">
        <v>997</v>
      </c>
      <c r="AI123" s="330"/>
      <c r="AJ123" s="334" t="s">
        <v>998</v>
      </c>
      <c r="AK123" s="331"/>
      <c r="AL123" s="329"/>
      <c r="AM123" s="334" t="s">
        <v>997</v>
      </c>
      <c r="AN123" s="330"/>
      <c r="AO123" s="334" t="s">
        <v>998</v>
      </c>
      <c r="AP123" s="331"/>
      <c r="AQ123" s="256"/>
      <c r="AR123" s="69">
        <f t="shared" si="10"/>
        <v>0</v>
      </c>
      <c r="AS123" s="56">
        <f t="shared" si="12"/>
        <v>0</v>
      </c>
      <c r="AT123" s="56">
        <f t="shared" si="13"/>
        <v>0</v>
      </c>
    </row>
    <row r="124" spans="1:46" ht="42.75" customHeight="1">
      <c r="A124" s="24">
        <f>IF('様式 A-1'!$AL$1="","",'様式 A-1'!$AL$1)</f>
      </c>
      <c r="B124" s="54"/>
      <c r="C124" s="55">
        <f t="shared" si="14"/>
      </c>
      <c r="D124" s="55">
        <f t="shared" si="11"/>
      </c>
      <c r="E124" s="28">
        <f>'様式 A-1'!$D$7</f>
        <v>0</v>
      </c>
      <c r="F124" s="28" t="e">
        <f>'様式 WA-1（集計作業用）'!$D$6</f>
        <v>#N/A</v>
      </c>
      <c r="G124" s="28">
        <f>'様式 A-1'!$AG$7</f>
        <v>0</v>
      </c>
      <c r="H124" s="24"/>
      <c r="I124" s="54" t="s">
        <v>644</v>
      </c>
      <c r="J124" s="40"/>
      <c r="K124" s="41"/>
      <c r="L124" s="40"/>
      <c r="M124" s="41"/>
      <c r="N124" s="24" t="s">
        <v>42</v>
      </c>
      <c r="O124" s="266"/>
      <c r="P124" s="202"/>
      <c r="Q124" s="184"/>
      <c r="R124" s="184"/>
      <c r="S124" s="184"/>
      <c r="T124" s="29"/>
      <c r="U124" s="29"/>
      <c r="V124" s="184"/>
      <c r="W124" s="184"/>
      <c r="X124" s="183"/>
      <c r="Y124" s="184">
        <f>IF(X124="","",DATEDIF(X124,'様式 A-1'!$G$2,"Y"))</f>
      </c>
      <c r="Z124" s="184"/>
      <c r="AA124" s="29"/>
      <c r="AB124" s="329"/>
      <c r="AC124" s="334" t="s">
        <v>997</v>
      </c>
      <c r="AD124" s="330"/>
      <c r="AE124" s="334" t="s">
        <v>998</v>
      </c>
      <c r="AF124" s="331"/>
      <c r="AG124" s="329"/>
      <c r="AH124" s="334" t="s">
        <v>997</v>
      </c>
      <c r="AI124" s="330"/>
      <c r="AJ124" s="334" t="s">
        <v>998</v>
      </c>
      <c r="AK124" s="331"/>
      <c r="AL124" s="329"/>
      <c r="AM124" s="334" t="s">
        <v>997</v>
      </c>
      <c r="AN124" s="330"/>
      <c r="AO124" s="334" t="s">
        <v>998</v>
      </c>
      <c r="AP124" s="331"/>
      <c r="AQ124" s="256"/>
      <c r="AR124" s="69">
        <f t="shared" si="10"/>
        <v>0</v>
      </c>
      <c r="AS124" s="56">
        <f t="shared" si="12"/>
        <v>0</v>
      </c>
      <c r="AT124" s="56">
        <f t="shared" si="13"/>
        <v>0</v>
      </c>
    </row>
    <row r="125" spans="1:46" ht="42.75" customHeight="1">
      <c r="A125" s="24">
        <f>IF('様式 A-1'!$AL$1="","",'様式 A-1'!$AL$1)</f>
      </c>
      <c r="B125" s="54"/>
      <c r="C125" s="55">
        <f t="shared" si="14"/>
      </c>
      <c r="D125" s="55">
        <f t="shared" si="11"/>
      </c>
      <c r="E125" s="28">
        <f>'様式 A-1'!$D$7</f>
        <v>0</v>
      </c>
      <c r="F125" s="28" t="e">
        <f>'様式 WA-1（集計作業用）'!$D$6</f>
        <v>#N/A</v>
      </c>
      <c r="G125" s="28">
        <f>'様式 A-1'!$AG$7</f>
        <v>0</v>
      </c>
      <c r="H125" s="24"/>
      <c r="I125" s="54" t="s">
        <v>645</v>
      </c>
      <c r="J125" s="40"/>
      <c r="K125" s="41"/>
      <c r="L125" s="40"/>
      <c r="M125" s="41"/>
      <c r="N125" s="24" t="s">
        <v>42</v>
      </c>
      <c r="O125" s="266"/>
      <c r="P125" s="202"/>
      <c r="Q125" s="184"/>
      <c r="R125" s="184"/>
      <c r="S125" s="184"/>
      <c r="T125" s="29"/>
      <c r="U125" s="29"/>
      <c r="V125" s="184"/>
      <c r="W125" s="184"/>
      <c r="X125" s="183"/>
      <c r="Y125" s="184">
        <f>IF(X125="","",DATEDIF(X125,'様式 A-1'!$G$2,"Y"))</f>
      </c>
      <c r="Z125" s="184"/>
      <c r="AA125" s="29"/>
      <c r="AB125" s="329"/>
      <c r="AC125" s="334" t="s">
        <v>997</v>
      </c>
      <c r="AD125" s="330"/>
      <c r="AE125" s="334" t="s">
        <v>998</v>
      </c>
      <c r="AF125" s="331"/>
      <c r="AG125" s="329"/>
      <c r="AH125" s="334" t="s">
        <v>997</v>
      </c>
      <c r="AI125" s="330"/>
      <c r="AJ125" s="334" t="s">
        <v>998</v>
      </c>
      <c r="AK125" s="331"/>
      <c r="AL125" s="329"/>
      <c r="AM125" s="334" t="s">
        <v>997</v>
      </c>
      <c r="AN125" s="330"/>
      <c r="AO125" s="334" t="s">
        <v>998</v>
      </c>
      <c r="AP125" s="331"/>
      <c r="AQ125" s="256"/>
      <c r="AR125" s="69">
        <f t="shared" si="10"/>
        <v>0</v>
      </c>
      <c r="AS125" s="56">
        <f t="shared" si="12"/>
        <v>0</v>
      </c>
      <c r="AT125" s="56">
        <f t="shared" si="13"/>
        <v>0</v>
      </c>
    </row>
    <row r="126" spans="1:46" ht="42.75" customHeight="1">
      <c r="A126" s="24">
        <f>IF('様式 A-1'!$AL$1="","",'様式 A-1'!$AL$1)</f>
      </c>
      <c r="B126" s="54"/>
      <c r="C126" s="55">
        <f t="shared" si="14"/>
      </c>
      <c r="D126" s="55">
        <f t="shared" si="11"/>
      </c>
      <c r="E126" s="28">
        <f>'様式 A-1'!$D$7</f>
        <v>0</v>
      </c>
      <c r="F126" s="28" t="e">
        <f>'様式 WA-1（集計作業用）'!$D$6</f>
        <v>#N/A</v>
      </c>
      <c r="G126" s="28">
        <f>'様式 A-1'!$AG$7</f>
        <v>0</v>
      </c>
      <c r="H126" s="24"/>
      <c r="I126" s="54" t="s">
        <v>646</v>
      </c>
      <c r="J126" s="40"/>
      <c r="K126" s="41"/>
      <c r="L126" s="40"/>
      <c r="M126" s="41"/>
      <c r="N126" s="24" t="s">
        <v>42</v>
      </c>
      <c r="O126" s="266"/>
      <c r="P126" s="202"/>
      <c r="Q126" s="184"/>
      <c r="R126" s="184"/>
      <c r="S126" s="184"/>
      <c r="T126" s="29"/>
      <c r="U126" s="29"/>
      <c r="V126" s="184"/>
      <c r="W126" s="184"/>
      <c r="X126" s="183"/>
      <c r="Y126" s="184">
        <f>IF(X126="","",DATEDIF(X126,'様式 A-1'!$G$2,"Y"))</f>
      </c>
      <c r="Z126" s="184"/>
      <c r="AA126" s="29"/>
      <c r="AB126" s="329"/>
      <c r="AC126" s="334" t="s">
        <v>997</v>
      </c>
      <c r="AD126" s="330"/>
      <c r="AE126" s="334" t="s">
        <v>998</v>
      </c>
      <c r="AF126" s="331"/>
      <c r="AG126" s="329"/>
      <c r="AH126" s="334" t="s">
        <v>997</v>
      </c>
      <c r="AI126" s="330"/>
      <c r="AJ126" s="334" t="s">
        <v>998</v>
      </c>
      <c r="AK126" s="331"/>
      <c r="AL126" s="329"/>
      <c r="AM126" s="334" t="s">
        <v>997</v>
      </c>
      <c r="AN126" s="330"/>
      <c r="AO126" s="334" t="s">
        <v>998</v>
      </c>
      <c r="AP126" s="331"/>
      <c r="AQ126" s="256"/>
      <c r="AR126" s="69">
        <f t="shared" si="10"/>
        <v>0</v>
      </c>
      <c r="AS126" s="56">
        <f t="shared" si="12"/>
        <v>0</v>
      </c>
      <c r="AT126" s="56">
        <f t="shared" si="13"/>
        <v>0</v>
      </c>
    </row>
    <row r="127" spans="1:46" ht="42.75" customHeight="1">
      <c r="A127" s="24">
        <f>IF('様式 A-1'!$AL$1="","",'様式 A-1'!$AL$1)</f>
      </c>
      <c r="B127" s="54"/>
      <c r="C127" s="55">
        <f t="shared" si="14"/>
      </c>
      <c r="D127" s="55">
        <f t="shared" si="11"/>
      </c>
      <c r="E127" s="28">
        <f>'様式 A-1'!$D$7</f>
        <v>0</v>
      </c>
      <c r="F127" s="28" t="e">
        <f>'様式 WA-1（集計作業用）'!$D$6</f>
        <v>#N/A</v>
      </c>
      <c r="G127" s="28">
        <f>'様式 A-1'!$AG$7</f>
        <v>0</v>
      </c>
      <c r="H127" s="24"/>
      <c r="I127" s="54" t="s">
        <v>647</v>
      </c>
      <c r="J127" s="40"/>
      <c r="K127" s="41"/>
      <c r="L127" s="40"/>
      <c r="M127" s="41"/>
      <c r="N127" s="24" t="s">
        <v>42</v>
      </c>
      <c r="O127" s="266"/>
      <c r="P127" s="202"/>
      <c r="Q127" s="184"/>
      <c r="R127" s="184"/>
      <c r="S127" s="184"/>
      <c r="T127" s="29"/>
      <c r="U127" s="29"/>
      <c r="V127" s="184"/>
      <c r="W127" s="184"/>
      <c r="X127" s="183"/>
      <c r="Y127" s="184">
        <f>IF(X127="","",DATEDIF(X127,'様式 A-1'!$G$2,"Y"))</f>
      </c>
      <c r="Z127" s="184"/>
      <c r="AA127" s="29"/>
      <c r="AB127" s="329"/>
      <c r="AC127" s="334" t="s">
        <v>997</v>
      </c>
      <c r="AD127" s="330"/>
      <c r="AE127" s="334" t="s">
        <v>998</v>
      </c>
      <c r="AF127" s="331"/>
      <c r="AG127" s="329"/>
      <c r="AH127" s="334" t="s">
        <v>997</v>
      </c>
      <c r="AI127" s="330"/>
      <c r="AJ127" s="334" t="s">
        <v>998</v>
      </c>
      <c r="AK127" s="331"/>
      <c r="AL127" s="329"/>
      <c r="AM127" s="334" t="s">
        <v>997</v>
      </c>
      <c r="AN127" s="330"/>
      <c r="AO127" s="334" t="s">
        <v>998</v>
      </c>
      <c r="AP127" s="331"/>
      <c r="AQ127" s="256"/>
      <c r="AR127" s="69">
        <f t="shared" si="10"/>
        <v>0</v>
      </c>
      <c r="AS127" s="56">
        <f t="shared" si="12"/>
        <v>0</v>
      </c>
      <c r="AT127" s="56">
        <f t="shared" si="13"/>
        <v>0</v>
      </c>
    </row>
    <row r="128" spans="1:46" ht="42.75" customHeight="1">
      <c r="A128" s="24">
        <f>IF('様式 A-1'!$AL$1="","",'様式 A-1'!$AL$1)</f>
      </c>
      <c r="B128" s="54"/>
      <c r="C128" s="55">
        <f t="shared" si="14"/>
      </c>
      <c r="D128" s="55">
        <f t="shared" si="11"/>
      </c>
      <c r="E128" s="28">
        <f>'様式 A-1'!$D$7</f>
        <v>0</v>
      </c>
      <c r="F128" s="28" t="e">
        <f>'様式 WA-1（集計作業用）'!$D$6</f>
        <v>#N/A</v>
      </c>
      <c r="G128" s="28">
        <f>'様式 A-1'!$AG$7</f>
        <v>0</v>
      </c>
      <c r="H128" s="24"/>
      <c r="I128" s="54" t="s">
        <v>648</v>
      </c>
      <c r="J128" s="40"/>
      <c r="K128" s="41"/>
      <c r="L128" s="40"/>
      <c r="M128" s="41"/>
      <c r="N128" s="24" t="s">
        <v>42</v>
      </c>
      <c r="O128" s="266"/>
      <c r="P128" s="202"/>
      <c r="Q128" s="184"/>
      <c r="R128" s="184"/>
      <c r="S128" s="184"/>
      <c r="T128" s="29"/>
      <c r="U128" s="29"/>
      <c r="V128" s="184"/>
      <c r="W128" s="184"/>
      <c r="X128" s="183"/>
      <c r="Y128" s="184">
        <f>IF(X128="","",DATEDIF(X128,'様式 A-1'!$G$2,"Y"))</f>
      </c>
      <c r="Z128" s="184"/>
      <c r="AA128" s="29"/>
      <c r="AB128" s="329"/>
      <c r="AC128" s="334" t="s">
        <v>997</v>
      </c>
      <c r="AD128" s="330"/>
      <c r="AE128" s="334" t="s">
        <v>998</v>
      </c>
      <c r="AF128" s="331"/>
      <c r="AG128" s="329"/>
      <c r="AH128" s="334" t="s">
        <v>997</v>
      </c>
      <c r="AI128" s="330"/>
      <c r="AJ128" s="334" t="s">
        <v>998</v>
      </c>
      <c r="AK128" s="331"/>
      <c r="AL128" s="329"/>
      <c r="AM128" s="334" t="s">
        <v>997</v>
      </c>
      <c r="AN128" s="330"/>
      <c r="AO128" s="334" t="s">
        <v>998</v>
      </c>
      <c r="AP128" s="331"/>
      <c r="AQ128" s="256"/>
      <c r="AR128" s="69">
        <f t="shared" si="10"/>
        <v>0</v>
      </c>
      <c r="AS128" s="56">
        <f t="shared" si="12"/>
        <v>0</v>
      </c>
      <c r="AT128" s="56">
        <f t="shared" si="13"/>
        <v>0</v>
      </c>
    </row>
    <row r="129" spans="1:46" ht="42.75" customHeight="1">
      <c r="A129" s="24">
        <f>IF('様式 A-1'!$AL$1="","",'様式 A-1'!$AL$1)</f>
      </c>
      <c r="B129" s="54"/>
      <c r="C129" s="55">
        <f t="shared" si="14"/>
      </c>
      <c r="D129" s="55">
        <f t="shared" si="11"/>
      </c>
      <c r="E129" s="28">
        <f>'様式 A-1'!$D$7</f>
        <v>0</v>
      </c>
      <c r="F129" s="28" t="e">
        <f>'様式 WA-1（集計作業用）'!$D$6</f>
        <v>#N/A</v>
      </c>
      <c r="G129" s="28">
        <f>'様式 A-1'!$AG$7</f>
        <v>0</v>
      </c>
      <c r="H129" s="24"/>
      <c r="I129" s="54" t="s">
        <v>649</v>
      </c>
      <c r="J129" s="40"/>
      <c r="K129" s="41"/>
      <c r="L129" s="40"/>
      <c r="M129" s="41"/>
      <c r="N129" s="24" t="s">
        <v>42</v>
      </c>
      <c r="O129" s="266"/>
      <c r="P129" s="202"/>
      <c r="Q129" s="184"/>
      <c r="R129" s="184"/>
      <c r="S129" s="184"/>
      <c r="T129" s="29"/>
      <c r="U129" s="29"/>
      <c r="V129" s="184"/>
      <c r="W129" s="184"/>
      <c r="X129" s="183"/>
      <c r="Y129" s="184">
        <f>IF(X129="","",DATEDIF(X129,'様式 A-1'!$G$2,"Y"))</f>
      </c>
      <c r="Z129" s="184"/>
      <c r="AA129" s="29"/>
      <c r="AB129" s="329"/>
      <c r="AC129" s="334" t="s">
        <v>997</v>
      </c>
      <c r="AD129" s="330"/>
      <c r="AE129" s="334" t="s">
        <v>998</v>
      </c>
      <c r="AF129" s="331"/>
      <c r="AG129" s="329"/>
      <c r="AH129" s="334" t="s">
        <v>997</v>
      </c>
      <c r="AI129" s="330"/>
      <c r="AJ129" s="334" t="s">
        <v>998</v>
      </c>
      <c r="AK129" s="331"/>
      <c r="AL129" s="329"/>
      <c r="AM129" s="334" t="s">
        <v>997</v>
      </c>
      <c r="AN129" s="330"/>
      <c r="AO129" s="334" t="s">
        <v>998</v>
      </c>
      <c r="AP129" s="331"/>
      <c r="AQ129" s="256"/>
      <c r="AR129" s="69">
        <f t="shared" si="10"/>
        <v>0</v>
      </c>
      <c r="AS129" s="56">
        <f t="shared" si="12"/>
        <v>0</v>
      </c>
      <c r="AT129" s="56">
        <f t="shared" si="13"/>
        <v>0</v>
      </c>
    </row>
    <row r="130" spans="1:46" s="45" customFormat="1" ht="24" customHeight="1">
      <c r="A130" s="57"/>
      <c r="B130" s="57"/>
      <c r="C130" s="57"/>
      <c r="D130" s="57"/>
      <c r="E130" s="57"/>
      <c r="F130" s="57"/>
      <c r="G130" s="57"/>
      <c r="H130" s="57"/>
      <c r="I130" s="57"/>
      <c r="J130" s="57"/>
      <c r="K130" s="57"/>
      <c r="L130" s="57"/>
      <c r="M130" s="57"/>
      <c r="N130" s="57"/>
      <c r="O130" s="196"/>
      <c r="P130" s="196"/>
      <c r="Q130" s="57"/>
      <c r="R130" s="57"/>
      <c r="S130" s="57"/>
      <c r="T130" s="57"/>
      <c r="U130" s="57"/>
      <c r="V130" s="57"/>
      <c r="W130" s="57"/>
      <c r="X130" s="57"/>
      <c r="Y130" s="57"/>
      <c r="Z130" s="57"/>
      <c r="AA130" s="57"/>
      <c r="AB130" s="152"/>
      <c r="AC130" s="152"/>
      <c r="AD130" s="152"/>
      <c r="AE130" s="152"/>
      <c r="AF130" s="152"/>
      <c r="AG130" s="152"/>
      <c r="AH130" s="152"/>
      <c r="AI130" s="152"/>
      <c r="AJ130" s="152"/>
      <c r="AK130" s="152"/>
      <c r="AL130" s="152"/>
      <c r="AM130" s="152"/>
      <c r="AN130" s="152"/>
      <c r="AO130" s="152"/>
      <c r="AP130" s="152"/>
      <c r="AQ130" s="152"/>
      <c r="AR130" s="57"/>
      <c r="AS130" s="57"/>
      <c r="AT130" s="57"/>
    </row>
    <row r="131" spans="1:56" s="43" customFormat="1" ht="24" customHeight="1">
      <c r="A131" s="145"/>
      <c r="B131" s="145"/>
      <c r="C131" s="145"/>
      <c r="D131" s="145"/>
      <c r="E131" s="145"/>
      <c r="F131" s="145"/>
      <c r="G131" s="145"/>
      <c r="H131" s="145"/>
      <c r="I131" s="145"/>
      <c r="J131" s="145"/>
      <c r="K131" s="145"/>
      <c r="L131" s="145"/>
      <c r="M131" s="145"/>
      <c r="N131" s="145"/>
      <c r="O131" s="203"/>
      <c r="P131" s="216" t="s">
        <v>945</v>
      </c>
      <c r="Q131" s="212"/>
      <c r="R131" s="212"/>
      <c r="S131" s="212"/>
      <c r="T131" s="213">
        <f>COUNTIF(T10:T129,"一般")</f>
        <v>0</v>
      </c>
      <c r="U131" s="145"/>
      <c r="V131" s="145"/>
      <c r="W131" s="145"/>
      <c r="X131" s="145"/>
      <c r="Y131" s="145"/>
      <c r="Z131" s="145"/>
      <c r="AA131" s="210"/>
      <c r="AB131" s="262">
        <f>SUM(AB10:AB129)</f>
        <v>0</v>
      </c>
      <c r="AC131" s="262"/>
      <c r="AD131" s="262"/>
      <c r="AE131" s="262"/>
      <c r="AF131" s="262"/>
      <c r="AG131" s="262"/>
      <c r="AH131" s="262"/>
      <c r="AI131" s="262"/>
      <c r="AJ131" s="262"/>
      <c r="AK131" s="262"/>
      <c r="AL131" s="262"/>
      <c r="AM131" s="262"/>
      <c r="AN131" s="262">
        <f>SUM(AN10:AN129)</f>
        <v>0</v>
      </c>
      <c r="AO131" s="262">
        <f>SUM(AO10:AO129)</f>
        <v>0</v>
      </c>
      <c r="AP131" s="262">
        <f>SUM(AP10:AP129)</f>
        <v>0</v>
      </c>
      <c r="AQ131" s="144">
        <f>COUNTIF(AQ10:AQ129,"1")</f>
        <v>0</v>
      </c>
      <c r="AR131" s="145"/>
      <c r="AS131" s="145"/>
      <c r="AT131" s="92">
        <f>SUM(AT10:AT129)</f>
        <v>0</v>
      </c>
      <c r="AX131" s="78" t="s">
        <v>84</v>
      </c>
      <c r="AY131" s="146"/>
      <c r="AZ131" s="147"/>
      <c r="BA131" s="147"/>
      <c r="BB131" s="147"/>
      <c r="BC131" s="147"/>
      <c r="BD131" s="147"/>
    </row>
    <row r="132" spans="1:56" s="43" customFormat="1" ht="24" customHeight="1">
      <c r="A132" s="145"/>
      <c r="B132" s="145"/>
      <c r="C132" s="145"/>
      <c r="D132" s="145"/>
      <c r="E132" s="145"/>
      <c r="F132" s="145"/>
      <c r="G132" s="145"/>
      <c r="H132" s="145"/>
      <c r="I132" s="145"/>
      <c r="J132" s="145"/>
      <c r="K132" s="145"/>
      <c r="L132" s="145"/>
      <c r="M132" s="145"/>
      <c r="N132" s="145"/>
      <c r="O132" s="203"/>
      <c r="P132" s="216" t="s">
        <v>824</v>
      </c>
      <c r="Q132" s="212"/>
      <c r="R132" s="212"/>
      <c r="S132" s="212"/>
      <c r="T132" s="213">
        <f>COUNTIF(T10:T129,"高校生")</f>
        <v>0</v>
      </c>
      <c r="U132" s="145"/>
      <c r="V132" s="145"/>
      <c r="W132" s="145"/>
      <c r="X132" s="145"/>
      <c r="Y132" s="145"/>
      <c r="Z132" s="145"/>
      <c r="AA132" s="210"/>
      <c r="AB132" s="207"/>
      <c r="AC132" s="207"/>
      <c r="AD132" s="207"/>
      <c r="AE132" s="207"/>
      <c r="AF132" s="207"/>
      <c r="AG132" s="207"/>
      <c r="AH132" s="207"/>
      <c r="AI132" s="207"/>
      <c r="AJ132" s="207"/>
      <c r="AK132" s="207"/>
      <c r="AL132" s="207"/>
      <c r="AM132" s="207"/>
      <c r="AN132" s="207"/>
      <c r="AO132" s="207"/>
      <c r="AP132" s="207"/>
      <c r="AQ132" s="144"/>
      <c r="AR132" s="145"/>
      <c r="AS132" s="145"/>
      <c r="AT132" s="145"/>
      <c r="AX132" s="146" t="s">
        <v>383</v>
      </c>
      <c r="AY132" s="146" t="s">
        <v>324</v>
      </c>
      <c r="AZ132" s="147"/>
      <c r="BA132" s="147"/>
      <c r="BB132" s="147"/>
      <c r="BC132" s="147"/>
      <c r="BD132" s="147"/>
    </row>
    <row r="133" spans="15:56" s="43" customFormat="1" ht="24" customHeight="1">
      <c r="O133" s="199"/>
      <c r="P133" s="216" t="s">
        <v>300</v>
      </c>
      <c r="Q133" s="212"/>
      <c r="R133" s="212"/>
      <c r="S133" s="212"/>
      <c r="T133" s="213">
        <f>COUNTIF(T10:T129,"中学生")</f>
        <v>0</v>
      </c>
      <c r="AA133" s="210"/>
      <c r="AB133" s="207"/>
      <c r="AC133" s="207"/>
      <c r="AD133" s="207"/>
      <c r="AE133" s="207"/>
      <c r="AF133" s="207"/>
      <c r="AG133" s="207"/>
      <c r="AH133" s="207"/>
      <c r="AI133" s="207"/>
      <c r="AJ133" s="207"/>
      <c r="AK133" s="207"/>
      <c r="AL133" s="207"/>
      <c r="AM133" s="207"/>
      <c r="AN133" s="207"/>
      <c r="AO133" s="207"/>
      <c r="AP133" s="207"/>
      <c r="AQ133" s="144"/>
      <c r="AX133" s="147"/>
      <c r="AY133" s="238"/>
      <c r="AZ133" s="238" t="s">
        <v>325</v>
      </c>
      <c r="BA133" s="147"/>
      <c r="BB133" s="147"/>
      <c r="BC133" s="147"/>
      <c r="BD133" s="147"/>
    </row>
    <row r="134" spans="15:43" s="45" customFormat="1" ht="24" customHeight="1">
      <c r="O134" s="191"/>
      <c r="P134" s="217"/>
      <c r="Q134" s="218"/>
      <c r="R134" s="218"/>
      <c r="S134" s="218"/>
      <c r="T134" s="214"/>
      <c r="AB134" s="126"/>
      <c r="AC134" s="126"/>
      <c r="AD134" s="126"/>
      <c r="AE134" s="126"/>
      <c r="AF134" s="126"/>
      <c r="AG134" s="126"/>
      <c r="AH134" s="126"/>
      <c r="AI134" s="126"/>
      <c r="AJ134" s="126"/>
      <c r="AK134" s="126"/>
      <c r="AL134" s="126"/>
      <c r="AM134" s="126"/>
      <c r="AN134" s="126"/>
      <c r="AO134" s="126"/>
      <c r="AP134" s="126"/>
      <c r="AQ134" s="126"/>
    </row>
    <row r="135" spans="16:51" ht="24" customHeight="1">
      <c r="P135" s="219"/>
      <c r="Q135" s="220"/>
      <c r="R135" s="220"/>
      <c r="S135" s="220"/>
      <c r="T135" s="215"/>
      <c r="AX135" s="60" t="s">
        <v>384</v>
      </c>
      <c r="AY135" s="60" t="s">
        <v>457</v>
      </c>
    </row>
    <row r="136" spans="16:54" ht="24" customHeight="1">
      <c r="P136" s="219"/>
      <c r="Q136" s="220"/>
      <c r="R136" s="220"/>
      <c r="S136" s="220"/>
      <c r="T136" s="215"/>
      <c r="AY136" s="248"/>
      <c r="AZ136" s="248"/>
      <c r="BA136" s="248"/>
      <c r="BB136" s="150"/>
    </row>
    <row r="137" ht="24" customHeight="1"/>
    <row r="138" spans="50:51" ht="24" customHeight="1">
      <c r="AX138" s="60" t="s">
        <v>385</v>
      </c>
      <c r="AY138" s="60" t="s">
        <v>458</v>
      </c>
    </row>
    <row r="139" spans="51:54" ht="24" customHeight="1">
      <c r="AY139" s="248" t="str">
        <f>IF('様式 A-1'!AW61="","",'様式 A-1'!AW61)</f>
        <v>一般</v>
      </c>
      <c r="AZ139" s="248" t="str">
        <f>IF('様式 A-1'!AW64="","",'様式 A-1'!AW64)</f>
        <v>高校生</v>
      </c>
      <c r="BA139" s="248" t="str">
        <f>IF('様式 A-1'!AW65="","",'様式 A-1'!AW65)</f>
        <v>中学生</v>
      </c>
      <c r="BB139" s="248">
        <f>IF('様式 A-1'!AW66="","",'様式 A-1'!AW66)</f>
      </c>
    </row>
    <row r="140" ht="24" customHeight="1"/>
    <row r="141" spans="50:51" ht="24" customHeight="1">
      <c r="AX141" s="60" t="s">
        <v>386</v>
      </c>
      <c r="AY141" s="60" t="s">
        <v>538</v>
      </c>
    </row>
    <row r="142" spans="51:56" ht="24" customHeight="1">
      <c r="AY142" s="248" t="str">
        <f>IF('様式 B-1'!AY142="","",'様式 B-1'!AY142)</f>
        <v>一般</v>
      </c>
      <c r="AZ142" s="248" t="str">
        <f>IF('様式 B-1'!AZ142="","",'様式 B-1'!AZ142)</f>
        <v>高校生</v>
      </c>
      <c r="BA142" s="248" t="str">
        <f>IF('様式 B-1'!BA142="","",'様式 B-1'!BA142)</f>
        <v>中学生</v>
      </c>
      <c r="BB142" s="248">
        <f>IF('様式 B-1'!BB142="","",'様式 B-1'!BB142)</f>
      </c>
      <c r="BC142" s="248"/>
      <c r="BD142" s="248"/>
    </row>
    <row r="143" ht="24" customHeight="1"/>
    <row r="144" spans="50:51" ht="24" customHeight="1">
      <c r="AX144" s="60" t="s">
        <v>387</v>
      </c>
      <c r="AY144" s="60" t="s">
        <v>459</v>
      </c>
    </row>
    <row r="145" spans="51:56" ht="24" customHeight="1">
      <c r="AY145" s="248" t="s">
        <v>811</v>
      </c>
      <c r="AZ145" s="248" t="s">
        <v>298</v>
      </c>
      <c r="BA145" s="248" t="s">
        <v>5</v>
      </c>
      <c r="BB145" s="248" t="s">
        <v>978</v>
      </c>
      <c r="BC145" s="248" t="s">
        <v>979</v>
      </c>
      <c r="BD145" s="248"/>
    </row>
    <row r="146" ht="24" customHeight="1"/>
    <row r="147" spans="50:51" ht="24" customHeight="1">
      <c r="AX147" s="60" t="s">
        <v>448</v>
      </c>
      <c r="AY147" s="60" t="s">
        <v>464</v>
      </c>
    </row>
    <row r="148" ht="24" customHeight="1">
      <c r="AY148" s="101" t="s">
        <v>377</v>
      </c>
    </row>
    <row r="149" ht="24" customHeight="1"/>
    <row r="150" spans="50:51" ht="24" customHeight="1">
      <c r="AX150" s="60" t="s">
        <v>448</v>
      </c>
      <c r="AY150" s="60" t="s">
        <v>87</v>
      </c>
    </row>
    <row r="151" spans="51:53" ht="24" customHeight="1">
      <c r="AY151" s="257">
        <v>1</v>
      </c>
      <c r="AZ151" s="257"/>
      <c r="BA151" s="257"/>
    </row>
    <row r="152" ht="24" customHeight="1"/>
    <row r="153" spans="50:56" ht="24" customHeight="1">
      <c r="AX153" s="60" t="s">
        <v>388</v>
      </c>
      <c r="AY153" s="60" t="s">
        <v>86</v>
      </c>
      <c r="BC153" s="60"/>
      <c r="BD153" s="60"/>
    </row>
    <row r="154" spans="51:56" ht="24" customHeight="1">
      <c r="AY154" s="257">
        <v>3</v>
      </c>
      <c r="AZ154" s="60" t="s">
        <v>299</v>
      </c>
      <c r="BC154" s="60"/>
      <c r="BD154" s="60"/>
    </row>
    <row r="155" ht="24" customHeight="1"/>
    <row r="156" spans="50:51" ht="24" customHeight="1">
      <c r="AX156" s="60" t="s">
        <v>974</v>
      </c>
      <c r="AY156" s="60" t="s">
        <v>968</v>
      </c>
    </row>
    <row r="157" ht="24" customHeight="1">
      <c r="AY157" s="60" t="s">
        <v>981</v>
      </c>
    </row>
    <row r="158" ht="24" customHeight="1">
      <c r="AY158" s="60" t="s">
        <v>969</v>
      </c>
    </row>
    <row r="159" ht="24" customHeight="1">
      <c r="AY159" s="60" t="s">
        <v>970</v>
      </c>
    </row>
    <row r="160" ht="24" customHeight="1">
      <c r="AY160" s="60" t="s">
        <v>971</v>
      </c>
    </row>
    <row r="161" ht="24" customHeight="1">
      <c r="AY161" s="60" t="s">
        <v>973</v>
      </c>
    </row>
    <row r="163" ht="13.5">
      <c r="AY163" s="60" t="s">
        <v>1002</v>
      </c>
    </row>
    <row r="164" spans="51:53" ht="13.5">
      <c r="AY164" s="333" t="s">
        <v>1000</v>
      </c>
      <c r="AZ164" s="333" t="s">
        <v>999</v>
      </c>
      <c r="BA164" s="333" t="s">
        <v>1001</v>
      </c>
    </row>
    <row r="165" spans="51:150" ht="13.5">
      <c r="AY165" s="333" t="s">
        <v>1000</v>
      </c>
      <c r="AZ165" s="333" t="s">
        <v>999</v>
      </c>
      <c r="BA165" s="333" t="s">
        <v>1001</v>
      </c>
      <c r="BB165" s="333" t="s">
        <v>1003</v>
      </c>
      <c r="BC165" s="333" t="s">
        <v>1004</v>
      </c>
      <c r="BD165" s="333" t="s">
        <v>1005</v>
      </c>
      <c r="BE165" s="333" t="s">
        <v>1006</v>
      </c>
      <c r="BF165" s="333" t="s">
        <v>1007</v>
      </c>
      <c r="BG165" s="333" t="s">
        <v>1008</v>
      </c>
      <c r="BH165" s="333" t="s">
        <v>1009</v>
      </c>
      <c r="BI165" s="333" t="s">
        <v>1010</v>
      </c>
      <c r="BJ165" s="333" t="s">
        <v>1011</v>
      </c>
      <c r="BK165" s="333" t="s">
        <v>1012</v>
      </c>
      <c r="BL165" s="333" t="s">
        <v>1013</v>
      </c>
      <c r="BM165" s="333" t="s">
        <v>1014</v>
      </c>
      <c r="BN165" s="333" t="s">
        <v>1015</v>
      </c>
      <c r="BO165" s="333" t="s">
        <v>1016</v>
      </c>
      <c r="BP165" s="333" t="s">
        <v>1017</v>
      </c>
      <c r="BQ165" s="333" t="s">
        <v>1018</v>
      </c>
      <c r="BR165" s="333" t="s">
        <v>1019</v>
      </c>
      <c r="BS165" s="333" t="s">
        <v>1020</v>
      </c>
      <c r="BT165" s="333" t="s">
        <v>1021</v>
      </c>
      <c r="BU165" s="333" t="s">
        <v>1022</v>
      </c>
      <c r="BV165" s="333" t="s">
        <v>1023</v>
      </c>
      <c r="BW165" s="333" t="s">
        <v>1024</v>
      </c>
      <c r="BX165" s="333" t="s">
        <v>1025</v>
      </c>
      <c r="BY165" s="333" t="s">
        <v>1026</v>
      </c>
      <c r="BZ165" s="333" t="s">
        <v>1027</v>
      </c>
      <c r="CA165" s="333" t="s">
        <v>1028</v>
      </c>
      <c r="CB165" s="333" t="s">
        <v>1029</v>
      </c>
      <c r="CC165" s="333" t="s">
        <v>1030</v>
      </c>
      <c r="CD165" s="333" t="s">
        <v>1031</v>
      </c>
      <c r="CE165" s="333" t="s">
        <v>1032</v>
      </c>
      <c r="CF165" s="333" t="s">
        <v>1033</v>
      </c>
      <c r="CG165" s="333" t="s">
        <v>1034</v>
      </c>
      <c r="CH165" s="333" t="s">
        <v>1035</v>
      </c>
      <c r="CI165" s="333" t="s">
        <v>1036</v>
      </c>
      <c r="CJ165" s="333" t="s">
        <v>1037</v>
      </c>
      <c r="CK165" s="333" t="s">
        <v>1038</v>
      </c>
      <c r="CL165" s="333" t="s">
        <v>1039</v>
      </c>
      <c r="CM165" s="333" t="s">
        <v>1040</v>
      </c>
      <c r="CN165" s="333" t="s">
        <v>1041</v>
      </c>
      <c r="CO165" s="333" t="s">
        <v>1042</v>
      </c>
      <c r="CP165" s="333" t="s">
        <v>1043</v>
      </c>
      <c r="CQ165" s="333" t="s">
        <v>1044</v>
      </c>
      <c r="CR165" s="333" t="s">
        <v>1045</v>
      </c>
      <c r="CS165" s="333" t="s">
        <v>1046</v>
      </c>
      <c r="CT165" s="333" t="s">
        <v>1047</v>
      </c>
      <c r="CU165" s="333" t="s">
        <v>1048</v>
      </c>
      <c r="CV165" s="333" t="s">
        <v>1049</v>
      </c>
      <c r="CW165" s="333" t="s">
        <v>1050</v>
      </c>
      <c r="CX165" s="333" t="s">
        <v>1051</v>
      </c>
      <c r="CY165" s="333" t="s">
        <v>1052</v>
      </c>
      <c r="CZ165" s="333" t="s">
        <v>1053</v>
      </c>
      <c r="DA165" s="333" t="s">
        <v>1054</v>
      </c>
      <c r="DB165" s="333" t="s">
        <v>1055</v>
      </c>
      <c r="DC165" s="333" t="s">
        <v>1056</v>
      </c>
      <c r="DD165" s="333" t="s">
        <v>1057</v>
      </c>
      <c r="DE165" s="333" t="s">
        <v>1058</v>
      </c>
      <c r="DF165" s="333" t="s">
        <v>1059</v>
      </c>
      <c r="DG165" s="333"/>
      <c r="DH165" s="333"/>
      <c r="DI165" s="333"/>
      <c r="DJ165" s="333"/>
      <c r="DK165" s="333"/>
      <c r="DL165" s="333"/>
      <c r="DM165" s="333"/>
      <c r="DN165" s="333"/>
      <c r="DO165" s="333"/>
      <c r="DP165" s="333"/>
      <c r="DQ165" s="333"/>
      <c r="DR165" s="333"/>
      <c r="DS165" s="333"/>
      <c r="DT165" s="333"/>
      <c r="DU165" s="333"/>
      <c r="DV165" s="333"/>
      <c r="DW165" s="333"/>
      <c r="DX165" s="333"/>
      <c r="DY165" s="333"/>
      <c r="DZ165" s="333"/>
      <c r="EA165" s="333"/>
      <c r="EB165" s="333"/>
      <c r="EC165" s="333"/>
      <c r="ED165" s="333"/>
      <c r="EE165" s="333"/>
      <c r="EF165" s="333"/>
      <c r="EG165" s="333"/>
      <c r="EH165" s="333"/>
      <c r="EI165" s="333"/>
      <c r="EJ165" s="333"/>
      <c r="EK165" s="333"/>
      <c r="EL165" s="333"/>
      <c r="EM165" s="333"/>
      <c r="EN165" s="333"/>
      <c r="EO165" s="333"/>
      <c r="EP165" s="333"/>
      <c r="EQ165" s="333"/>
      <c r="ER165" s="333"/>
      <c r="ES165" s="333"/>
      <c r="ET165" s="333"/>
    </row>
    <row r="166" spans="51:150" ht="13.5">
      <c r="AY166" s="333" t="s">
        <v>1000</v>
      </c>
      <c r="AZ166" s="333" t="s">
        <v>999</v>
      </c>
      <c r="BA166" s="333" t="s">
        <v>1001</v>
      </c>
      <c r="BB166" s="333" t="s">
        <v>1003</v>
      </c>
      <c r="BC166" s="333" t="s">
        <v>1004</v>
      </c>
      <c r="BD166" s="333" t="s">
        <v>1005</v>
      </c>
      <c r="BE166" s="333" t="s">
        <v>1006</v>
      </c>
      <c r="BF166" s="333" t="s">
        <v>1007</v>
      </c>
      <c r="BG166" s="333" t="s">
        <v>1008</v>
      </c>
      <c r="BH166" s="333" t="s">
        <v>1009</v>
      </c>
      <c r="BI166" s="333" t="s">
        <v>1010</v>
      </c>
      <c r="BJ166" s="333" t="s">
        <v>1011</v>
      </c>
      <c r="BK166" s="333" t="s">
        <v>1012</v>
      </c>
      <c r="BL166" s="333" t="s">
        <v>1013</v>
      </c>
      <c r="BM166" s="333" t="s">
        <v>1014</v>
      </c>
      <c r="BN166" s="333" t="s">
        <v>1015</v>
      </c>
      <c r="BO166" s="333" t="s">
        <v>1016</v>
      </c>
      <c r="BP166" s="333" t="s">
        <v>1017</v>
      </c>
      <c r="BQ166" s="333" t="s">
        <v>1018</v>
      </c>
      <c r="BR166" s="333" t="s">
        <v>1019</v>
      </c>
      <c r="BS166" s="333" t="s">
        <v>1020</v>
      </c>
      <c r="BT166" s="333" t="s">
        <v>1021</v>
      </c>
      <c r="BU166" s="333" t="s">
        <v>1022</v>
      </c>
      <c r="BV166" s="333" t="s">
        <v>1023</v>
      </c>
      <c r="BW166" s="333" t="s">
        <v>1024</v>
      </c>
      <c r="BX166" s="333" t="s">
        <v>1025</v>
      </c>
      <c r="BY166" s="333" t="s">
        <v>1026</v>
      </c>
      <c r="BZ166" s="333" t="s">
        <v>1027</v>
      </c>
      <c r="CA166" s="333" t="s">
        <v>1028</v>
      </c>
      <c r="CB166" s="333" t="s">
        <v>1029</v>
      </c>
      <c r="CC166" s="333" t="s">
        <v>1030</v>
      </c>
      <c r="CD166" s="333" t="s">
        <v>1031</v>
      </c>
      <c r="CE166" s="333" t="s">
        <v>1032</v>
      </c>
      <c r="CF166" s="333" t="s">
        <v>1033</v>
      </c>
      <c r="CG166" s="333" t="s">
        <v>1034</v>
      </c>
      <c r="CH166" s="333" t="s">
        <v>1035</v>
      </c>
      <c r="CI166" s="333" t="s">
        <v>1036</v>
      </c>
      <c r="CJ166" s="333" t="s">
        <v>1037</v>
      </c>
      <c r="CK166" s="333" t="s">
        <v>1038</v>
      </c>
      <c r="CL166" s="333" t="s">
        <v>1039</v>
      </c>
      <c r="CM166" s="333" t="s">
        <v>1040</v>
      </c>
      <c r="CN166" s="333" t="s">
        <v>1041</v>
      </c>
      <c r="CO166" s="333" t="s">
        <v>1042</v>
      </c>
      <c r="CP166" s="333" t="s">
        <v>1043</v>
      </c>
      <c r="CQ166" s="333" t="s">
        <v>1044</v>
      </c>
      <c r="CR166" s="333" t="s">
        <v>1045</v>
      </c>
      <c r="CS166" s="333" t="s">
        <v>1046</v>
      </c>
      <c r="CT166" s="333" t="s">
        <v>1047</v>
      </c>
      <c r="CU166" s="333" t="s">
        <v>1048</v>
      </c>
      <c r="CV166" s="333" t="s">
        <v>1049</v>
      </c>
      <c r="CW166" s="333" t="s">
        <v>1050</v>
      </c>
      <c r="CX166" s="333" t="s">
        <v>1051</v>
      </c>
      <c r="CY166" s="333" t="s">
        <v>1052</v>
      </c>
      <c r="CZ166" s="333" t="s">
        <v>1053</v>
      </c>
      <c r="DA166" s="333" t="s">
        <v>1054</v>
      </c>
      <c r="DB166" s="333" t="s">
        <v>1055</v>
      </c>
      <c r="DC166" s="333" t="s">
        <v>1056</v>
      </c>
      <c r="DD166" s="333" t="s">
        <v>1057</v>
      </c>
      <c r="DE166" s="333" t="s">
        <v>1058</v>
      </c>
      <c r="DF166" s="333" t="s">
        <v>1059</v>
      </c>
      <c r="DG166" s="333" t="s">
        <v>1060</v>
      </c>
      <c r="DH166" s="333" t="s">
        <v>1061</v>
      </c>
      <c r="DI166" s="333" t="s">
        <v>1062</v>
      </c>
      <c r="DJ166" s="333" t="s">
        <v>1063</v>
      </c>
      <c r="DK166" s="333" t="s">
        <v>1064</v>
      </c>
      <c r="DL166" s="333" t="s">
        <v>1065</v>
      </c>
      <c r="DM166" s="333" t="s">
        <v>1066</v>
      </c>
      <c r="DN166" s="333" t="s">
        <v>1067</v>
      </c>
      <c r="DO166" s="333" t="s">
        <v>1068</v>
      </c>
      <c r="DP166" s="333" t="s">
        <v>1069</v>
      </c>
      <c r="DQ166" s="333" t="s">
        <v>1070</v>
      </c>
      <c r="DR166" s="333" t="s">
        <v>1071</v>
      </c>
      <c r="DS166" s="333" t="s">
        <v>1072</v>
      </c>
      <c r="DT166" s="333" t="s">
        <v>1073</v>
      </c>
      <c r="DU166" s="333" t="s">
        <v>1074</v>
      </c>
      <c r="DV166" s="333" t="s">
        <v>1075</v>
      </c>
      <c r="DW166" s="333" t="s">
        <v>1076</v>
      </c>
      <c r="DX166" s="333" t="s">
        <v>1077</v>
      </c>
      <c r="DY166" s="333" t="s">
        <v>1078</v>
      </c>
      <c r="DZ166" s="333" t="s">
        <v>1079</v>
      </c>
      <c r="EA166" s="333" t="s">
        <v>1080</v>
      </c>
      <c r="EB166" s="333" t="s">
        <v>1081</v>
      </c>
      <c r="EC166" s="333" t="s">
        <v>1082</v>
      </c>
      <c r="ED166" s="333" t="s">
        <v>1083</v>
      </c>
      <c r="EE166" s="333" t="s">
        <v>1084</v>
      </c>
      <c r="EF166" s="333" t="s">
        <v>1085</v>
      </c>
      <c r="EG166" s="333" t="s">
        <v>1086</v>
      </c>
      <c r="EH166" s="333" t="s">
        <v>1087</v>
      </c>
      <c r="EI166" s="333" t="s">
        <v>1088</v>
      </c>
      <c r="EJ166" s="333" t="s">
        <v>1089</v>
      </c>
      <c r="EK166" s="333" t="s">
        <v>1090</v>
      </c>
      <c r="EL166" s="333" t="s">
        <v>1091</v>
      </c>
      <c r="EM166" s="333" t="s">
        <v>1092</v>
      </c>
      <c r="EN166" s="333" t="s">
        <v>1093</v>
      </c>
      <c r="EO166" s="333" t="s">
        <v>1094</v>
      </c>
      <c r="EP166" s="333" t="s">
        <v>1095</v>
      </c>
      <c r="EQ166" s="333" t="s">
        <v>1096</v>
      </c>
      <c r="ER166" s="333" t="s">
        <v>1097</v>
      </c>
      <c r="ES166" s="333" t="s">
        <v>1098</v>
      </c>
      <c r="ET166" s="333" t="s">
        <v>1099</v>
      </c>
    </row>
  </sheetData>
  <sheetProtection/>
  <mergeCells count="8">
    <mergeCell ref="I8:K8"/>
    <mergeCell ref="L8:AA8"/>
    <mergeCell ref="I3:M3"/>
    <mergeCell ref="AB3:AP3"/>
    <mergeCell ref="AB4:AP4"/>
    <mergeCell ref="AB7:AF7"/>
    <mergeCell ref="AG7:AK7"/>
    <mergeCell ref="AL7:AP7"/>
  </mergeCells>
  <conditionalFormatting sqref="AA10:AA129">
    <cfRule type="expression" priority="9" dxfId="14" stopIfTrue="1">
      <formula>$AA10="×情報不足"</formula>
    </cfRule>
  </conditionalFormatting>
  <conditionalFormatting sqref="AQ8:AQ129">
    <cfRule type="cellIs" priority="7" dxfId="1" operator="equal" stopIfTrue="1">
      <formula>5</formula>
    </cfRule>
    <cfRule type="expression" priority="8" dxfId="0" stopIfTrue="1">
      <formula>AQ8=3</formula>
    </cfRule>
  </conditionalFormatting>
  <conditionalFormatting sqref="AB8:AF129 AG10:AP129">
    <cfRule type="cellIs" priority="5" dxfId="1" operator="equal" stopIfTrue="1">
      <formula>5</formula>
    </cfRule>
    <cfRule type="expression" priority="6" dxfId="6" stopIfTrue="1">
      <formula>AB8=3</formula>
    </cfRule>
  </conditionalFormatting>
  <conditionalFormatting sqref="AG8:AK9">
    <cfRule type="cellIs" priority="3" dxfId="1" operator="equal" stopIfTrue="1">
      <formula>5</formula>
    </cfRule>
    <cfRule type="expression" priority="4" dxfId="6" stopIfTrue="1">
      <formula>AG8=3</formula>
    </cfRule>
  </conditionalFormatting>
  <conditionalFormatting sqref="AL8:AP9">
    <cfRule type="cellIs" priority="1" dxfId="1" operator="equal" stopIfTrue="1">
      <formula>5</formula>
    </cfRule>
    <cfRule type="expression" priority="2" dxfId="6" stopIfTrue="1">
      <formula>AL8=3</formula>
    </cfRule>
  </conditionalFormatting>
  <dataValidations count="11">
    <dataValidation type="list" allowBlank="1" showInputMessage="1" showErrorMessage="1" imeMode="off" sqref="N9:N129">
      <formula1>$AY$133:$AZ$133</formula1>
    </dataValidation>
    <dataValidation type="list" allowBlank="1" showInputMessage="1" showErrorMessage="1" imeMode="off" sqref="T9:T129">
      <formula1>$AY$142:$BA$142</formula1>
    </dataValidation>
    <dataValidation allowBlank="1" showInputMessage="1" showErrorMessage="1" imeMode="hiragana" sqref="J9:K129"/>
    <dataValidation allowBlank="1" showInputMessage="1" showErrorMessage="1" imeMode="halfKatakana" sqref="AL7 AB7 AG7 L8:L129 M9:M129"/>
    <dataValidation allowBlank="1" showInputMessage="1" showErrorMessage="1" imeMode="off" sqref="O9:O129 V9:W65536 X9:Y129 AB6:AQ6 V1:W7 P1:P7 P9:P65536"/>
    <dataValidation type="list" allowBlank="1" showInputMessage="1" showErrorMessage="1" sqref="U9:U129">
      <formula1>$AY$157:$AY$161</formula1>
    </dataValidation>
    <dataValidation type="list" allowBlank="1" showInputMessage="1" showErrorMessage="1" sqref="AD9 AF9:AG9 AK9:AL9 AI9 AP9 AN9 AB9">
      <formula1>"1"</formula1>
    </dataValidation>
    <dataValidation type="list" allowBlank="1" showInputMessage="1" showErrorMessage="1" imeMode="hiragana" sqref="Z9:Z129">
      <formula1>$AY$145:$BC$145</formula1>
    </dataValidation>
    <dataValidation type="list" allowBlank="1" showInputMessage="1" sqref="AB10:AB129 AG10:AG129 AL10:AL129">
      <formula1>$AY$164:$BA$164</formula1>
    </dataValidation>
    <dataValidation type="list" allowBlank="1" showInputMessage="1" showErrorMessage="1" sqref="AD10:AD129 AI10:AI129 AN10:AN129">
      <formula1>$AY$165:$DF$165</formula1>
    </dataValidation>
    <dataValidation type="list" allowBlank="1" showInputMessage="1" showErrorMessage="1" sqref="AF10:AF129 AK10:AK129 AP10:AP129">
      <formula1>$AY$166:$ET$166</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39"/>
  <headerFooter>
    <oddHeader>&amp;L&amp;"ＭＳ ゴシック,標準"&amp;12&amp;D &amp;T&amp;R&amp;"ＭＳ ゴシック,標準"&amp;12&lt; &amp;P/&amp;N &gt;</oddHeader>
  </headerFooter>
  <drawing r:id="rId1"/>
</worksheet>
</file>

<file path=xl/worksheets/sheet4.xml><?xml version="1.0" encoding="utf-8"?>
<worksheet xmlns="http://schemas.openxmlformats.org/spreadsheetml/2006/main" xmlns:r="http://schemas.openxmlformats.org/officeDocument/2006/relationships">
  <sheetPr>
    <tabColor rgb="FFFF9900"/>
    <pageSetUpPr fitToPage="1"/>
  </sheetPr>
  <dimension ref="A1:DT43"/>
  <sheetViews>
    <sheetView showGridLines="0" view="pageBreakPreview" zoomScale="133" zoomScaleNormal="70" zoomScaleSheetLayoutView="133" workbookViewId="0" topLeftCell="G3">
      <selection activeCell="H9" sqref="H9"/>
    </sheetView>
  </sheetViews>
  <sheetFormatPr defaultColWidth="9.00390625" defaultRowHeight="15"/>
  <cols>
    <col min="1" max="1" width="7.8515625" style="108" hidden="1" customWidth="1"/>
    <col min="2" max="2" width="50.7109375" style="108" hidden="1" customWidth="1"/>
    <col min="3" max="4" width="15.7109375" style="108" hidden="1" customWidth="1"/>
    <col min="5" max="6" width="5.7109375" style="108" hidden="1" customWidth="1"/>
    <col min="7" max="7" width="10.7109375" style="108" customWidth="1"/>
    <col min="8" max="8" width="4.28125" style="171" customWidth="1"/>
    <col min="9" max="9" width="3.28125" style="171" customWidth="1"/>
    <col min="10" max="10" width="4.28125" style="171" customWidth="1"/>
    <col min="11" max="11" width="3.28125" style="171" customWidth="1"/>
    <col min="12" max="13" width="4.28125" style="171" customWidth="1"/>
    <col min="14" max="14" width="3.28125" style="171" customWidth="1"/>
    <col min="15" max="15" width="4.28125" style="171" customWidth="1"/>
    <col min="16" max="16" width="3.28125" style="171" customWidth="1"/>
    <col min="17" max="17" width="4.28125" style="171" customWidth="1"/>
    <col min="18" max="20" width="20.421875" style="171" hidden="1" customWidth="1"/>
    <col min="21" max="21" width="26.28125" style="171" customWidth="1"/>
    <col min="22" max="24" width="8.7109375" style="108" customWidth="1"/>
    <col min="25" max="25" width="8.7109375" style="108" hidden="1" customWidth="1"/>
    <col min="26" max="30" width="15.7109375" style="108" hidden="1" customWidth="1"/>
    <col min="31" max="31" width="15.28125" style="108" hidden="1" customWidth="1"/>
    <col min="32" max="32" width="15.7109375" style="108" hidden="1" customWidth="1"/>
    <col min="33" max="34" width="15.7109375" style="108" customWidth="1"/>
    <col min="35" max="42" width="9.00390625" style="108" customWidth="1"/>
    <col min="43" max="16384" width="9.00390625" style="108" customWidth="1"/>
  </cols>
  <sheetData>
    <row r="1" spans="1:32" s="58" customFormat="1" ht="24" customHeight="1" hidden="1">
      <c r="A1" s="62" t="s">
        <v>44</v>
      </c>
      <c r="B1" s="61" t="s">
        <v>265</v>
      </c>
      <c r="C1" s="62" t="s">
        <v>44</v>
      </c>
      <c r="D1" s="62"/>
      <c r="E1" s="62" t="s">
        <v>44</v>
      </c>
      <c r="F1" s="61" t="s">
        <v>265</v>
      </c>
      <c r="G1" s="61" t="s">
        <v>265</v>
      </c>
      <c r="H1" s="61" t="s">
        <v>265</v>
      </c>
      <c r="I1" s="61"/>
      <c r="J1" s="61"/>
      <c r="K1" s="61"/>
      <c r="L1" s="61"/>
      <c r="M1" s="61"/>
      <c r="N1" s="61"/>
      <c r="O1" s="61" t="s">
        <v>265</v>
      </c>
      <c r="P1" s="61"/>
      <c r="Q1" s="61" t="s">
        <v>265</v>
      </c>
      <c r="R1" s="61" t="s">
        <v>265</v>
      </c>
      <c r="S1" s="61"/>
      <c r="T1" s="61"/>
      <c r="U1" s="61" t="s">
        <v>265</v>
      </c>
      <c r="V1" s="61" t="s">
        <v>45</v>
      </c>
      <c r="W1" s="61" t="s">
        <v>45</v>
      </c>
      <c r="X1" s="61" t="s">
        <v>45</v>
      </c>
      <c r="Y1" s="62" t="s">
        <v>44</v>
      </c>
      <c r="Z1" s="62" t="s">
        <v>44</v>
      </c>
      <c r="AA1" s="62" t="s">
        <v>44</v>
      </c>
      <c r="AB1" s="62" t="s">
        <v>44</v>
      </c>
      <c r="AC1" s="62" t="s">
        <v>44</v>
      </c>
      <c r="AD1" s="62" t="s">
        <v>44</v>
      </c>
      <c r="AE1" s="62" t="s">
        <v>44</v>
      </c>
      <c r="AF1" s="62" t="s">
        <v>44</v>
      </c>
    </row>
    <row r="2" spans="1:32" s="81" customFormat="1" ht="24" customHeight="1" hidden="1">
      <c r="A2" s="81" t="s">
        <v>541</v>
      </c>
      <c r="B2" s="82" t="s">
        <v>542</v>
      </c>
      <c r="C2" s="81" t="s">
        <v>543</v>
      </c>
      <c r="E2" s="81" t="s">
        <v>544</v>
      </c>
      <c r="F2" s="82" t="s">
        <v>545</v>
      </c>
      <c r="G2" s="82" t="s">
        <v>546</v>
      </c>
      <c r="H2" s="82" t="s">
        <v>547</v>
      </c>
      <c r="I2" s="82"/>
      <c r="J2" s="82"/>
      <c r="K2" s="82"/>
      <c r="L2" s="82"/>
      <c r="M2" s="82"/>
      <c r="N2" s="82"/>
      <c r="O2" s="82" t="s">
        <v>548</v>
      </c>
      <c r="P2" s="82"/>
      <c r="Q2" s="82" t="s">
        <v>549</v>
      </c>
      <c r="R2" s="82" t="s">
        <v>550</v>
      </c>
      <c r="S2" s="82"/>
      <c r="T2" s="82"/>
      <c r="U2" s="82" t="s">
        <v>551</v>
      </c>
      <c r="V2" s="82" t="s">
        <v>552</v>
      </c>
      <c r="W2" s="82" t="s">
        <v>553</v>
      </c>
      <c r="X2" s="82" t="s">
        <v>554</v>
      </c>
      <c r="Y2" s="81" t="s">
        <v>555</v>
      </c>
      <c r="Z2" s="81" t="s">
        <v>556</v>
      </c>
      <c r="AA2" s="81" t="s">
        <v>557</v>
      </c>
      <c r="AB2" s="81" t="s">
        <v>558</v>
      </c>
      <c r="AC2" s="81" t="s">
        <v>559</v>
      </c>
      <c r="AD2" s="81" t="s">
        <v>560</v>
      </c>
      <c r="AE2" s="81" t="s">
        <v>561</v>
      </c>
      <c r="AF2" s="81" t="s">
        <v>562</v>
      </c>
    </row>
    <row r="3" spans="7:21" ht="24" customHeight="1">
      <c r="G3" s="552" t="s">
        <v>470</v>
      </c>
      <c r="H3" s="552"/>
      <c r="I3" s="552"/>
      <c r="J3" s="552"/>
      <c r="K3" s="552"/>
      <c r="L3" s="552"/>
      <c r="M3" s="552"/>
      <c r="N3" s="552"/>
      <c r="O3" s="552"/>
      <c r="P3" s="557"/>
      <c r="Q3" s="557"/>
      <c r="R3" s="305"/>
      <c r="S3" s="305"/>
      <c r="T3" s="305"/>
      <c r="U3" s="374" t="s">
        <v>535</v>
      </c>
    </row>
    <row r="4" spans="7:25" ht="24" customHeight="1">
      <c r="G4" s="553" t="str">
        <f>'様式 A-1'!AV33</f>
        <v>第20回 神奈川県ライフセービングプール競技選手権大会</v>
      </c>
      <c r="H4" s="553"/>
      <c r="I4" s="553"/>
      <c r="J4" s="553"/>
      <c r="K4" s="553"/>
      <c r="L4" s="553"/>
      <c r="M4" s="553"/>
      <c r="N4" s="553"/>
      <c r="O4" s="553"/>
      <c r="P4" s="558"/>
      <c r="Q4" s="558"/>
      <c r="R4" s="305"/>
      <c r="S4" s="305"/>
      <c r="T4" s="305"/>
      <c r="U4" s="374" t="s">
        <v>273</v>
      </c>
      <c r="Y4" s="45" t="s">
        <v>461</v>
      </c>
    </row>
    <row r="5" spans="21:25" ht="24" customHeight="1">
      <c r="U5" s="373">
        <f>'様式 A-1'!D7</f>
        <v>0</v>
      </c>
      <c r="Y5" s="125" t="s">
        <v>460</v>
      </c>
    </row>
    <row r="6" spans="8:25" ht="22.5" customHeight="1">
      <c r="H6" s="554"/>
      <c r="I6" s="554"/>
      <c r="J6" s="554"/>
      <c r="K6" s="554"/>
      <c r="L6" s="554"/>
      <c r="M6" s="554"/>
      <c r="N6" s="554"/>
      <c r="O6" s="554"/>
      <c r="P6" s="554"/>
      <c r="Q6" s="303"/>
      <c r="R6" s="555"/>
      <c r="S6" s="555"/>
      <c r="T6" s="556">
        <f>'様式 A-1'!D8</f>
        <v>0</v>
      </c>
      <c r="U6" s="556"/>
      <c r="Y6" s="126" t="s">
        <v>460</v>
      </c>
    </row>
    <row r="7" spans="8:25" ht="22.5" customHeight="1">
      <c r="H7" s="549" t="s">
        <v>982</v>
      </c>
      <c r="I7" s="550"/>
      <c r="J7" s="550"/>
      <c r="K7" s="550"/>
      <c r="L7" s="551"/>
      <c r="M7" s="549" t="s">
        <v>982</v>
      </c>
      <c r="N7" s="550"/>
      <c r="O7" s="550"/>
      <c r="P7" s="550"/>
      <c r="Q7" s="551"/>
      <c r="R7" s="258"/>
      <c r="S7" s="258"/>
      <c r="T7" s="258"/>
      <c r="U7" s="258"/>
      <c r="Y7" s="126"/>
    </row>
    <row r="8" spans="1:21" ht="57" customHeight="1">
      <c r="A8" s="109" t="s">
        <v>373</v>
      </c>
      <c r="B8" s="110" t="s">
        <v>28</v>
      </c>
      <c r="C8" s="80" t="s">
        <v>815</v>
      </c>
      <c r="D8" s="79"/>
      <c r="E8" s="109" t="s">
        <v>272</v>
      </c>
      <c r="F8" s="111" t="s">
        <v>260</v>
      </c>
      <c r="G8" s="346" t="s">
        <v>331</v>
      </c>
      <c r="H8" s="546" t="s">
        <v>1105</v>
      </c>
      <c r="I8" s="547"/>
      <c r="J8" s="547"/>
      <c r="K8" s="547"/>
      <c r="L8" s="548"/>
      <c r="M8" s="546" t="s">
        <v>1106</v>
      </c>
      <c r="N8" s="547"/>
      <c r="O8" s="547"/>
      <c r="P8" s="547"/>
      <c r="Q8" s="548"/>
      <c r="R8" s="133"/>
      <c r="S8" s="133"/>
      <c r="T8" s="133"/>
      <c r="U8" s="283"/>
    </row>
    <row r="9" spans="1:26" ht="57" customHeight="1">
      <c r="A9" s="113">
        <f>IF('様式 A-1'!$AL$1="","",'様式 A-1'!$AL$1)</f>
      </c>
      <c r="B9" s="136">
        <f>'様式 A-1'!$D$7</f>
        <v>0</v>
      </c>
      <c r="C9" s="136" t="e">
        <f>'様式 WA-1（集計作業用）'!$D$6</f>
        <v>#N/A</v>
      </c>
      <c r="D9" s="166"/>
      <c r="E9" s="137">
        <f>IF('様式 A-1'!$AI$1="","",'様式 A-1'!$AI$1)</f>
      </c>
      <c r="F9" s="137">
        <v>1</v>
      </c>
      <c r="G9" s="115" t="s">
        <v>30</v>
      </c>
      <c r="H9" s="361"/>
      <c r="I9" s="364" t="s">
        <v>1103</v>
      </c>
      <c r="J9" s="362"/>
      <c r="K9" s="364" t="s">
        <v>1104</v>
      </c>
      <c r="L9" s="363"/>
      <c r="M9" s="361"/>
      <c r="N9" s="364" t="s">
        <v>1103</v>
      </c>
      <c r="O9" s="362"/>
      <c r="P9" s="364" t="s">
        <v>1104</v>
      </c>
      <c r="Q9" s="363"/>
      <c r="R9" s="314"/>
      <c r="S9" s="314"/>
      <c r="T9" s="314"/>
      <c r="U9" s="283"/>
      <c r="Y9" s="108">
        <f>COUNTA(H9,M9)</f>
        <v>0</v>
      </c>
      <c r="Z9" s="60" t="s">
        <v>1107</v>
      </c>
    </row>
    <row r="10" spans="1:26" ht="57" customHeight="1">
      <c r="A10" s="113">
        <f>IF('様式 A-1'!$AL$1="","",'様式 A-1'!$AL$1)</f>
      </c>
      <c r="B10" s="136">
        <f>'様式 A-1'!$D$7</f>
        <v>0</v>
      </c>
      <c r="C10" s="136" t="e">
        <f>'様式 WA-1（集計作業用）'!$D$6</f>
        <v>#N/A</v>
      </c>
      <c r="D10" s="166"/>
      <c r="E10" s="137">
        <f>IF('様式 A-1'!$AI$1="","",'様式 A-1'!$AI$1)</f>
      </c>
      <c r="F10" s="137">
        <v>2</v>
      </c>
      <c r="G10" s="116" t="s">
        <v>41</v>
      </c>
      <c r="H10" s="361"/>
      <c r="I10" s="364" t="s">
        <v>1103</v>
      </c>
      <c r="J10" s="362"/>
      <c r="K10" s="364" t="s">
        <v>1104</v>
      </c>
      <c r="L10" s="363"/>
      <c r="M10" s="361"/>
      <c r="N10" s="364" t="s">
        <v>1103</v>
      </c>
      <c r="O10" s="362"/>
      <c r="P10" s="364" t="s">
        <v>1104</v>
      </c>
      <c r="Q10" s="363"/>
      <c r="R10" s="314"/>
      <c r="S10" s="314"/>
      <c r="T10" s="314"/>
      <c r="U10" s="283"/>
      <c r="Y10" s="108">
        <f>COUNTA(H10,M10)</f>
        <v>0</v>
      </c>
      <c r="Z10" s="60" t="s">
        <v>1108</v>
      </c>
    </row>
    <row r="11" spans="1:21" ht="36.75" customHeight="1">
      <c r="A11" s="113">
        <f>IF('様式 A-1'!$AL$1="","",'様式 A-1'!$AL$1)</f>
      </c>
      <c r="B11" s="136">
        <f>'様式 A-1'!$D$7</f>
        <v>0</v>
      </c>
      <c r="C11" s="136" t="e">
        <f>'様式 WA-1（集計作業用）'!$D$6</f>
        <v>#N/A</v>
      </c>
      <c r="D11" s="166"/>
      <c r="E11" s="137">
        <f>IF('様式 A-1'!$AI$1="","",'様式 A-1'!$AI$1)</f>
      </c>
      <c r="F11" s="113">
        <v>3</v>
      </c>
      <c r="G11" s="117" t="s">
        <v>68</v>
      </c>
      <c r="H11" s="283"/>
      <c r="I11" s="283"/>
      <c r="J11" s="283"/>
      <c r="K11" s="283"/>
      <c r="L11" s="283"/>
      <c r="M11" s="283"/>
      <c r="N11" s="283"/>
      <c r="O11" s="283"/>
      <c r="P11" s="283"/>
      <c r="Q11" s="283"/>
      <c r="R11" s="283"/>
      <c r="S11" s="283"/>
      <c r="T11" s="283"/>
      <c r="U11" s="283"/>
    </row>
    <row r="12" ht="24" customHeight="1">
      <c r="H12" s="365"/>
    </row>
    <row r="13" spans="8:25" ht="24" customHeight="1">
      <c r="H13" s="207"/>
      <c r="I13" s="207"/>
      <c r="J13" s="207"/>
      <c r="K13" s="207"/>
      <c r="L13" s="207"/>
      <c r="M13" s="207"/>
      <c r="N13" s="207"/>
      <c r="O13" s="304"/>
      <c r="P13" s="304"/>
      <c r="Q13" s="207"/>
      <c r="R13" s="207"/>
      <c r="S13" s="304"/>
      <c r="T13" s="207"/>
      <c r="Y13" s="98" t="s">
        <v>84</v>
      </c>
    </row>
    <row r="14" spans="8:26" ht="24" customHeight="1">
      <c r="H14" s="304"/>
      <c r="I14" s="304"/>
      <c r="J14" s="304"/>
      <c r="K14" s="304"/>
      <c r="L14" s="304"/>
      <c r="M14" s="304"/>
      <c r="N14" s="304"/>
      <c r="O14" s="304"/>
      <c r="P14" s="304"/>
      <c r="Q14" s="304"/>
      <c r="R14" s="304"/>
      <c r="S14" s="304"/>
      <c r="T14" s="304"/>
      <c r="Y14" s="108" t="s">
        <v>370</v>
      </c>
      <c r="Z14" s="60" t="s">
        <v>464</v>
      </c>
    </row>
    <row r="15" ht="24" customHeight="1">
      <c r="Z15" s="101" t="s">
        <v>376</v>
      </c>
    </row>
    <row r="16" ht="24" customHeight="1"/>
    <row r="17" spans="25:28" ht="24" customHeight="1">
      <c r="Y17" s="108" t="s">
        <v>370</v>
      </c>
      <c r="Z17" s="60" t="s">
        <v>87</v>
      </c>
      <c r="AA17" s="53"/>
      <c r="AB17" s="53"/>
    </row>
    <row r="18" spans="26:28" ht="24" customHeight="1">
      <c r="Z18" s="332" t="s">
        <v>999</v>
      </c>
      <c r="AA18" s="238"/>
      <c r="AB18" s="238"/>
    </row>
    <row r="19" ht="24" customHeight="1"/>
    <row r="20" spans="25:26" ht="24" customHeight="1">
      <c r="Y20" s="108" t="s">
        <v>370</v>
      </c>
      <c r="Z20" s="108" t="s">
        <v>367</v>
      </c>
    </row>
    <row r="21" ht="24" customHeight="1">
      <c r="Z21" s="101" t="s">
        <v>366</v>
      </c>
    </row>
    <row r="22" ht="24" customHeight="1"/>
    <row r="23" ht="24" customHeight="1">
      <c r="Z23" s="121" t="s">
        <v>365</v>
      </c>
    </row>
    <row r="24" spans="26:32" ht="24" customHeight="1">
      <c r="Z24" s="110" t="s">
        <v>28</v>
      </c>
      <c r="AA24" s="111" t="s">
        <v>260</v>
      </c>
      <c r="AB24" s="52" t="s">
        <v>331</v>
      </c>
      <c r="AC24" s="112" t="s">
        <v>371</v>
      </c>
      <c r="AD24" s="112" t="s">
        <v>372</v>
      </c>
      <c r="AE24" s="112" t="s">
        <v>362</v>
      </c>
      <c r="AF24" s="112"/>
    </row>
    <row r="25" spans="26:32" ht="24" customHeight="1">
      <c r="Z25" s="114" t="s">
        <v>368</v>
      </c>
      <c r="AA25" s="113">
        <v>1</v>
      </c>
      <c r="AB25" s="115" t="s">
        <v>30</v>
      </c>
      <c r="AC25" s="114"/>
      <c r="AD25" s="119"/>
      <c r="AE25" s="119"/>
      <c r="AF25" s="119"/>
    </row>
    <row r="26" spans="26:32" ht="24" customHeight="1">
      <c r="Z26" s="114" t="s">
        <v>368</v>
      </c>
      <c r="AA26" s="113">
        <v>2</v>
      </c>
      <c r="AB26" s="116" t="s">
        <v>41</v>
      </c>
      <c r="AC26" s="119"/>
      <c r="AD26" s="114"/>
      <c r="AE26" s="119"/>
      <c r="AF26" s="119"/>
    </row>
    <row r="27" spans="26:32" ht="24" customHeight="1">
      <c r="Z27" s="114" t="s">
        <v>368</v>
      </c>
      <c r="AA27" s="113">
        <v>3</v>
      </c>
      <c r="AB27" s="117" t="s">
        <v>68</v>
      </c>
      <c r="AC27" s="119"/>
      <c r="AD27" s="119"/>
      <c r="AE27" s="114"/>
      <c r="AF27" s="119"/>
    </row>
    <row r="28" ht="24" customHeight="1"/>
    <row r="29" ht="24" customHeight="1">
      <c r="Z29" s="121" t="s">
        <v>369</v>
      </c>
    </row>
    <row r="30" spans="26:32" ht="24" customHeight="1">
      <c r="Z30" s="110" t="s">
        <v>28</v>
      </c>
      <c r="AA30" s="111" t="s">
        <v>260</v>
      </c>
      <c r="AB30" s="52" t="s">
        <v>331</v>
      </c>
      <c r="AC30" s="112" t="s">
        <v>362</v>
      </c>
      <c r="AD30" s="112" t="s">
        <v>364</v>
      </c>
      <c r="AE30" s="112" t="s">
        <v>363</v>
      </c>
      <c r="AF30" s="112"/>
    </row>
    <row r="31" spans="26:32" ht="24" customHeight="1">
      <c r="Z31" s="119" t="s">
        <v>368</v>
      </c>
      <c r="AA31" s="120">
        <v>1</v>
      </c>
      <c r="AB31" s="120" t="s">
        <v>30</v>
      </c>
      <c r="AC31" s="119"/>
      <c r="AD31" s="119"/>
      <c r="AE31" s="119"/>
      <c r="AF31" s="119"/>
    </row>
    <row r="32" spans="26:32" ht="24" customHeight="1">
      <c r="Z32" s="119" t="s">
        <v>368</v>
      </c>
      <c r="AA32" s="120">
        <v>2</v>
      </c>
      <c r="AB32" s="120" t="s">
        <v>41</v>
      </c>
      <c r="AC32" s="119"/>
      <c r="AD32" s="119"/>
      <c r="AE32" s="119"/>
      <c r="AF32" s="119"/>
    </row>
    <row r="33" spans="26:32" ht="24" customHeight="1">
      <c r="Z33" s="114" t="s">
        <v>368</v>
      </c>
      <c r="AA33" s="113">
        <v>3</v>
      </c>
      <c r="AB33" s="117" t="s">
        <v>68</v>
      </c>
      <c r="AC33" s="114"/>
      <c r="AD33" s="114"/>
      <c r="AE33" s="114"/>
      <c r="AF33" s="119"/>
    </row>
    <row r="34" ht="24" customHeight="1"/>
    <row r="35" spans="25:28" ht="24" customHeight="1">
      <c r="Y35" s="259" t="s">
        <v>652</v>
      </c>
      <c r="Z35" s="114">
        <f>SUM(H9:T10)</f>
        <v>0</v>
      </c>
      <c r="AA35" s="306" t="s">
        <v>30</v>
      </c>
      <c r="AB35" s="114">
        <f>SUM(H9:Q9)</f>
        <v>0</v>
      </c>
    </row>
    <row r="36" spans="27:28" ht="24" customHeight="1">
      <c r="AA36" s="306" t="s">
        <v>41</v>
      </c>
      <c r="AB36" s="114">
        <f>SUM(H10:Q10)</f>
        <v>0</v>
      </c>
    </row>
    <row r="37" ht="24" customHeight="1"/>
    <row r="38" ht="24" customHeight="1"/>
    <row r="39" ht="24" customHeight="1"/>
    <row r="40" spans="25:124" ht="24" customHeight="1">
      <c r="Y40" s="60" t="s">
        <v>1002</v>
      </c>
      <c r="Z40" s="53"/>
      <c r="AA40" s="53"/>
      <c r="AB40" s="53"/>
      <c r="AC40" s="53"/>
      <c r="AD40" s="53"/>
      <c r="AE40" s="53"/>
      <c r="AF40" s="53"/>
      <c r="AG40" s="53"/>
      <c r="AH40" s="53"/>
      <c r="AI40" s="53"/>
      <c r="AJ40" s="53"/>
      <c r="AK40" s="53"/>
      <c r="AL40" s="53"/>
      <c r="AM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c r="CI40" s="53"/>
      <c r="CJ40" s="53"/>
      <c r="CK40" s="53"/>
      <c r="CL40" s="53"/>
      <c r="CM40" s="53"/>
      <c r="CN40" s="53"/>
      <c r="CO40" s="53"/>
      <c r="CP40" s="53"/>
      <c r="CQ40" s="53"/>
      <c r="CR40" s="53"/>
      <c r="CS40" s="53"/>
      <c r="CT40" s="53"/>
      <c r="CU40" s="53"/>
      <c r="CV40" s="53"/>
      <c r="CW40" s="53"/>
      <c r="CX40" s="53"/>
      <c r="CY40" s="53"/>
      <c r="CZ40" s="53"/>
      <c r="DA40" s="53"/>
      <c r="DB40" s="53"/>
      <c r="DC40" s="53"/>
      <c r="DD40" s="53"/>
      <c r="DE40" s="53"/>
      <c r="DF40" s="53"/>
      <c r="DG40" s="53"/>
      <c r="DH40" s="53"/>
      <c r="DI40" s="53"/>
      <c r="DJ40" s="53"/>
      <c r="DK40" s="53"/>
      <c r="DL40" s="53"/>
      <c r="DM40" s="53"/>
      <c r="DN40" s="53"/>
      <c r="DO40" s="53"/>
      <c r="DP40" s="53"/>
      <c r="DQ40" s="53"/>
      <c r="DR40" s="53"/>
      <c r="DS40" s="53"/>
      <c r="DT40" s="53"/>
    </row>
    <row r="41" spans="25:124" ht="24" customHeight="1">
      <c r="Y41" s="333" t="s">
        <v>1000</v>
      </c>
      <c r="Z41" s="333" t="s">
        <v>999</v>
      </c>
      <c r="AA41" s="333" t="s">
        <v>1001</v>
      </c>
      <c r="AB41" s="53"/>
      <c r="AC41" s="53"/>
      <c r="AD41" s="53"/>
      <c r="AE41" s="53"/>
      <c r="AF41" s="53"/>
      <c r="AG41" s="53"/>
      <c r="AH41" s="53"/>
      <c r="AI41" s="53"/>
      <c r="AJ41" s="53"/>
      <c r="AK41" s="53"/>
      <c r="AL41" s="53"/>
      <c r="AM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row>
    <row r="42" spans="25:124" ht="24" customHeight="1">
      <c r="Y42" s="333" t="s">
        <v>1000</v>
      </c>
      <c r="Z42" s="333" t="s">
        <v>999</v>
      </c>
      <c r="AA42" s="333" t="s">
        <v>1001</v>
      </c>
      <c r="AB42" s="333" t="s">
        <v>1003</v>
      </c>
      <c r="AC42" s="333" t="s">
        <v>1004</v>
      </c>
      <c r="AD42" s="333" t="s">
        <v>1005</v>
      </c>
      <c r="AE42" s="333" t="s">
        <v>1006</v>
      </c>
      <c r="AF42" s="333" t="s">
        <v>1007</v>
      </c>
      <c r="AG42" s="333" t="s">
        <v>1008</v>
      </c>
      <c r="AH42" s="333" t="s">
        <v>1009</v>
      </c>
      <c r="AI42" s="333" t="s">
        <v>1010</v>
      </c>
      <c r="AJ42" s="333" t="s">
        <v>1011</v>
      </c>
      <c r="AK42" s="333" t="s">
        <v>1012</v>
      </c>
      <c r="AL42" s="333" t="s">
        <v>1013</v>
      </c>
      <c r="AM42" s="333" t="s">
        <v>1014</v>
      </c>
      <c r="AN42" s="333" t="s">
        <v>1015</v>
      </c>
      <c r="AO42" s="333" t="s">
        <v>1016</v>
      </c>
      <c r="AP42" s="333" t="s">
        <v>1017</v>
      </c>
      <c r="AQ42" s="333" t="s">
        <v>1018</v>
      </c>
      <c r="AR42" s="333" t="s">
        <v>1019</v>
      </c>
      <c r="AS42" s="333" t="s">
        <v>1020</v>
      </c>
      <c r="AT42" s="333" t="s">
        <v>1021</v>
      </c>
      <c r="AU42" s="333" t="s">
        <v>1022</v>
      </c>
      <c r="AV42" s="333" t="s">
        <v>1023</v>
      </c>
      <c r="AW42" s="333" t="s">
        <v>1024</v>
      </c>
      <c r="AX42" s="333" t="s">
        <v>1025</v>
      </c>
      <c r="AY42" s="333" t="s">
        <v>1026</v>
      </c>
      <c r="AZ42" s="333" t="s">
        <v>1027</v>
      </c>
      <c r="BA42" s="333" t="s">
        <v>1028</v>
      </c>
      <c r="BB42" s="333" t="s">
        <v>1029</v>
      </c>
      <c r="BC42" s="333" t="s">
        <v>1030</v>
      </c>
      <c r="BD42" s="333" t="s">
        <v>1031</v>
      </c>
      <c r="BE42" s="333" t="s">
        <v>1032</v>
      </c>
      <c r="BF42" s="333" t="s">
        <v>1033</v>
      </c>
      <c r="BG42" s="333" t="s">
        <v>1034</v>
      </c>
      <c r="BH42" s="333" t="s">
        <v>1035</v>
      </c>
      <c r="BI42" s="333" t="s">
        <v>1036</v>
      </c>
      <c r="BJ42" s="333" t="s">
        <v>1037</v>
      </c>
      <c r="BK42" s="333" t="s">
        <v>1038</v>
      </c>
      <c r="BL42" s="333" t="s">
        <v>1039</v>
      </c>
      <c r="BM42" s="333" t="s">
        <v>1040</v>
      </c>
      <c r="BN42" s="333" t="s">
        <v>1041</v>
      </c>
      <c r="BO42" s="333" t="s">
        <v>1042</v>
      </c>
      <c r="BP42" s="333" t="s">
        <v>1043</v>
      </c>
      <c r="BQ42" s="333" t="s">
        <v>1044</v>
      </c>
      <c r="BR42" s="333" t="s">
        <v>1045</v>
      </c>
      <c r="BS42" s="333" t="s">
        <v>1046</v>
      </c>
      <c r="BT42" s="333" t="s">
        <v>1047</v>
      </c>
      <c r="BU42" s="333" t="s">
        <v>1048</v>
      </c>
      <c r="BV42" s="333" t="s">
        <v>1049</v>
      </c>
      <c r="BW42" s="333" t="s">
        <v>1050</v>
      </c>
      <c r="BX42" s="333" t="s">
        <v>1051</v>
      </c>
      <c r="BY42" s="333" t="s">
        <v>1052</v>
      </c>
      <c r="BZ42" s="333" t="s">
        <v>1053</v>
      </c>
      <c r="CA42" s="333" t="s">
        <v>1054</v>
      </c>
      <c r="CB42" s="333" t="s">
        <v>1055</v>
      </c>
      <c r="CC42" s="333" t="s">
        <v>1056</v>
      </c>
      <c r="CD42" s="333" t="s">
        <v>1057</v>
      </c>
      <c r="CE42" s="333" t="s">
        <v>1058</v>
      </c>
      <c r="CF42" s="333" t="s">
        <v>1059</v>
      </c>
      <c r="CG42" s="333"/>
      <c r="CH42" s="333"/>
      <c r="CI42" s="333"/>
      <c r="CJ42" s="333"/>
      <c r="CK42" s="333"/>
      <c r="CL42" s="333"/>
      <c r="CM42" s="333"/>
      <c r="CN42" s="333"/>
      <c r="CO42" s="333"/>
      <c r="CP42" s="333"/>
      <c r="CQ42" s="333"/>
      <c r="CR42" s="333"/>
      <c r="CS42" s="333"/>
      <c r="CT42" s="333"/>
      <c r="CU42" s="333"/>
      <c r="CV42" s="333"/>
      <c r="CW42" s="333"/>
      <c r="CX42" s="333"/>
      <c r="CY42" s="333"/>
      <c r="CZ42" s="333"/>
      <c r="DA42" s="333"/>
      <c r="DB42" s="333"/>
      <c r="DC42" s="333"/>
      <c r="DD42" s="333"/>
      <c r="DE42" s="333"/>
      <c r="DF42" s="333"/>
      <c r="DG42" s="333"/>
      <c r="DH42" s="333"/>
      <c r="DI42" s="333"/>
      <c r="DJ42" s="333"/>
      <c r="DK42" s="333"/>
      <c r="DL42" s="333"/>
      <c r="DM42" s="333"/>
      <c r="DN42" s="333"/>
      <c r="DO42" s="333"/>
      <c r="DP42" s="333"/>
      <c r="DQ42" s="333"/>
      <c r="DR42" s="333"/>
      <c r="DS42" s="333"/>
      <c r="DT42" s="333"/>
    </row>
    <row r="43" spans="25:124" ht="24" customHeight="1">
      <c r="Y43" s="333" t="s">
        <v>1000</v>
      </c>
      <c r="Z43" s="333" t="s">
        <v>999</v>
      </c>
      <c r="AA43" s="333" t="s">
        <v>1001</v>
      </c>
      <c r="AB43" s="333" t="s">
        <v>1003</v>
      </c>
      <c r="AC43" s="333" t="s">
        <v>1004</v>
      </c>
      <c r="AD43" s="333" t="s">
        <v>1005</v>
      </c>
      <c r="AE43" s="333" t="s">
        <v>1006</v>
      </c>
      <c r="AF43" s="333" t="s">
        <v>1007</v>
      </c>
      <c r="AG43" s="333" t="s">
        <v>1008</v>
      </c>
      <c r="AH43" s="333" t="s">
        <v>1009</v>
      </c>
      <c r="AI43" s="333" t="s">
        <v>1010</v>
      </c>
      <c r="AJ43" s="333" t="s">
        <v>1011</v>
      </c>
      <c r="AK43" s="333" t="s">
        <v>1012</v>
      </c>
      <c r="AL43" s="333" t="s">
        <v>1013</v>
      </c>
      <c r="AM43" s="333" t="s">
        <v>1014</v>
      </c>
      <c r="AN43" s="333" t="s">
        <v>1015</v>
      </c>
      <c r="AO43" s="333" t="s">
        <v>1016</v>
      </c>
      <c r="AP43" s="333" t="s">
        <v>1017</v>
      </c>
      <c r="AQ43" s="333" t="s">
        <v>1018</v>
      </c>
      <c r="AR43" s="333" t="s">
        <v>1019</v>
      </c>
      <c r="AS43" s="333" t="s">
        <v>1020</v>
      </c>
      <c r="AT43" s="333" t="s">
        <v>1021</v>
      </c>
      <c r="AU43" s="333" t="s">
        <v>1022</v>
      </c>
      <c r="AV43" s="333" t="s">
        <v>1023</v>
      </c>
      <c r="AW43" s="333" t="s">
        <v>1024</v>
      </c>
      <c r="AX43" s="333" t="s">
        <v>1025</v>
      </c>
      <c r="AY43" s="333" t="s">
        <v>1026</v>
      </c>
      <c r="AZ43" s="333" t="s">
        <v>1027</v>
      </c>
      <c r="BA43" s="333" t="s">
        <v>1028</v>
      </c>
      <c r="BB43" s="333" t="s">
        <v>1029</v>
      </c>
      <c r="BC43" s="333" t="s">
        <v>1030</v>
      </c>
      <c r="BD43" s="333" t="s">
        <v>1031</v>
      </c>
      <c r="BE43" s="333" t="s">
        <v>1032</v>
      </c>
      <c r="BF43" s="333" t="s">
        <v>1033</v>
      </c>
      <c r="BG43" s="333" t="s">
        <v>1034</v>
      </c>
      <c r="BH43" s="333" t="s">
        <v>1035</v>
      </c>
      <c r="BI43" s="333" t="s">
        <v>1036</v>
      </c>
      <c r="BJ43" s="333" t="s">
        <v>1037</v>
      </c>
      <c r="BK43" s="333" t="s">
        <v>1038</v>
      </c>
      <c r="BL43" s="333" t="s">
        <v>1039</v>
      </c>
      <c r="BM43" s="333" t="s">
        <v>1040</v>
      </c>
      <c r="BN43" s="333" t="s">
        <v>1041</v>
      </c>
      <c r="BO43" s="333" t="s">
        <v>1042</v>
      </c>
      <c r="BP43" s="333" t="s">
        <v>1043</v>
      </c>
      <c r="BQ43" s="333" t="s">
        <v>1044</v>
      </c>
      <c r="BR43" s="333" t="s">
        <v>1045</v>
      </c>
      <c r="BS43" s="333" t="s">
        <v>1046</v>
      </c>
      <c r="BT43" s="333" t="s">
        <v>1047</v>
      </c>
      <c r="BU43" s="333" t="s">
        <v>1048</v>
      </c>
      <c r="BV43" s="333" t="s">
        <v>1049</v>
      </c>
      <c r="BW43" s="333" t="s">
        <v>1050</v>
      </c>
      <c r="BX43" s="333" t="s">
        <v>1051</v>
      </c>
      <c r="BY43" s="333" t="s">
        <v>1052</v>
      </c>
      <c r="BZ43" s="333" t="s">
        <v>1053</v>
      </c>
      <c r="CA43" s="333" t="s">
        <v>1054</v>
      </c>
      <c r="CB43" s="333" t="s">
        <v>1055</v>
      </c>
      <c r="CC43" s="333" t="s">
        <v>1056</v>
      </c>
      <c r="CD43" s="333" t="s">
        <v>1057</v>
      </c>
      <c r="CE43" s="333" t="s">
        <v>1058</v>
      </c>
      <c r="CF43" s="333" t="s">
        <v>1059</v>
      </c>
      <c r="CG43" s="333" t="s">
        <v>1060</v>
      </c>
      <c r="CH43" s="333" t="s">
        <v>1061</v>
      </c>
      <c r="CI43" s="333" t="s">
        <v>1062</v>
      </c>
      <c r="CJ43" s="333" t="s">
        <v>1063</v>
      </c>
      <c r="CK43" s="333" t="s">
        <v>1064</v>
      </c>
      <c r="CL43" s="333" t="s">
        <v>1065</v>
      </c>
      <c r="CM43" s="333" t="s">
        <v>1066</v>
      </c>
      <c r="CN43" s="333" t="s">
        <v>1067</v>
      </c>
      <c r="CO43" s="333" t="s">
        <v>1068</v>
      </c>
      <c r="CP43" s="333" t="s">
        <v>1069</v>
      </c>
      <c r="CQ43" s="333" t="s">
        <v>1070</v>
      </c>
      <c r="CR43" s="333" t="s">
        <v>1071</v>
      </c>
      <c r="CS43" s="333" t="s">
        <v>1072</v>
      </c>
      <c r="CT43" s="333" t="s">
        <v>1073</v>
      </c>
      <c r="CU43" s="333" t="s">
        <v>1074</v>
      </c>
      <c r="CV43" s="333" t="s">
        <v>1075</v>
      </c>
      <c r="CW43" s="333" t="s">
        <v>1076</v>
      </c>
      <c r="CX43" s="333" t="s">
        <v>1077</v>
      </c>
      <c r="CY43" s="333" t="s">
        <v>1078</v>
      </c>
      <c r="CZ43" s="333" t="s">
        <v>1079</v>
      </c>
      <c r="DA43" s="333" t="s">
        <v>1080</v>
      </c>
      <c r="DB43" s="333" t="s">
        <v>1081</v>
      </c>
      <c r="DC43" s="333" t="s">
        <v>1082</v>
      </c>
      <c r="DD43" s="333" t="s">
        <v>1083</v>
      </c>
      <c r="DE43" s="333" t="s">
        <v>1084</v>
      </c>
      <c r="DF43" s="333" t="s">
        <v>1085</v>
      </c>
      <c r="DG43" s="333" t="s">
        <v>1086</v>
      </c>
      <c r="DH43" s="333" t="s">
        <v>1087</v>
      </c>
      <c r="DI43" s="333" t="s">
        <v>1088</v>
      </c>
      <c r="DJ43" s="333" t="s">
        <v>1089</v>
      </c>
      <c r="DK43" s="333" t="s">
        <v>1090</v>
      </c>
      <c r="DL43" s="333" t="s">
        <v>1091</v>
      </c>
      <c r="DM43" s="333" t="s">
        <v>1092</v>
      </c>
      <c r="DN43" s="333" t="s">
        <v>1093</v>
      </c>
      <c r="DO43" s="333" t="s">
        <v>1094</v>
      </c>
      <c r="DP43" s="333" t="s">
        <v>1095</v>
      </c>
      <c r="DQ43" s="333" t="s">
        <v>1096</v>
      </c>
      <c r="DR43" s="333" t="s">
        <v>1097</v>
      </c>
      <c r="DS43" s="333" t="s">
        <v>1098</v>
      </c>
      <c r="DT43" s="333" t="s">
        <v>1099</v>
      </c>
    </row>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sheetData>
  <sheetProtection/>
  <mergeCells count="11">
    <mergeCell ref="R6:S6"/>
    <mergeCell ref="T6:U6"/>
    <mergeCell ref="P3:Q3"/>
    <mergeCell ref="P4:Q4"/>
    <mergeCell ref="H8:L8"/>
    <mergeCell ref="H7:L7"/>
    <mergeCell ref="M8:Q8"/>
    <mergeCell ref="M7:Q7"/>
    <mergeCell ref="G3:O3"/>
    <mergeCell ref="G4:O4"/>
    <mergeCell ref="H6:P6"/>
  </mergeCells>
  <dataValidations count="7">
    <dataValidation type="list" allowBlank="1" showDropDown="1" showInputMessage="1" showErrorMessage="1" imeMode="off" sqref="U8:U10 H11:U11">
      <formula1>$Z$18</formula1>
    </dataValidation>
    <dataValidation type="list" allowBlank="1" showInputMessage="1" showErrorMessage="1" imeMode="off" sqref="R9:T10">
      <formula1>"1,2"</formula1>
    </dataValidation>
    <dataValidation allowBlank="1" showInputMessage="1" showErrorMessage="1" imeMode="halfKatakana" sqref="H8 R8:T8 M8"/>
    <dataValidation allowBlank="1" showInputMessage="1" showErrorMessage="1" imeMode="off" sqref="U7 Q6 M6:N6 S7 T6:T7 H6:H7 I6:L6 R6:R7 M7"/>
    <dataValidation type="list" allowBlank="1" showInputMessage="1" showErrorMessage="1" sqref="H9:H10 M9:M10">
      <formula1>$Y$41:$AA$41</formula1>
    </dataValidation>
    <dataValidation type="list" allowBlank="1" showInputMessage="1" showErrorMessage="1" sqref="J9:J10 O9:O10">
      <formula1>$Y$42:$CF$42</formula1>
    </dataValidation>
    <dataValidation type="list" allowBlank="1" showInputMessage="1" showErrorMessage="1" sqref="L9:L10 Q9:Q10">
      <formula1>$Y$43:$DT$43</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headerFooter>
    <oddHeader>&amp;L&amp;"ＭＳ ゴシック,標準"&amp;12&amp;D &amp;T&amp;R&amp;"ＭＳ ゴシック,標準"&amp;12&lt; &amp;P/&amp;N &gt;</oddHeader>
  </headerFooter>
</worksheet>
</file>

<file path=xl/worksheets/sheet5.xml><?xml version="1.0" encoding="utf-8"?>
<worksheet xmlns="http://schemas.openxmlformats.org/spreadsheetml/2006/main" xmlns:r="http://schemas.openxmlformats.org/officeDocument/2006/relationships">
  <sheetPr>
    <tabColor rgb="FFFFFF00"/>
    <pageSetUpPr fitToPage="1"/>
  </sheetPr>
  <dimension ref="A1:Y38"/>
  <sheetViews>
    <sheetView view="pageBreakPreview" zoomScale="92" zoomScaleNormal="70" zoomScaleSheetLayoutView="92" zoomScalePageLayoutView="0" workbookViewId="0" topLeftCell="A1">
      <selection activeCell="Q14" sqref="Q14"/>
    </sheetView>
  </sheetViews>
  <sheetFormatPr defaultColWidth="9.00390625" defaultRowHeight="15"/>
  <cols>
    <col min="1" max="28" width="4.7109375" style="4" customWidth="1"/>
    <col min="29" max="16384" width="9.00390625" style="4" customWidth="1"/>
  </cols>
  <sheetData>
    <row r="1" spans="1:25" ht="32.25" customHeight="1" thickBot="1" thickTop="1">
      <c r="A1" s="559" t="s">
        <v>905</v>
      </c>
      <c r="B1" s="559"/>
      <c r="C1" s="559"/>
      <c r="D1" s="560"/>
      <c r="E1" s="474" t="str">
        <f>'様式 A-1'!AV55</f>
        <v>2023年2月20日（月） 同日消印有効</v>
      </c>
      <c r="F1" s="475"/>
      <c r="G1" s="475"/>
      <c r="H1" s="475"/>
      <c r="I1" s="475"/>
      <c r="J1" s="475"/>
      <c r="K1" s="475"/>
      <c r="L1" s="475"/>
      <c r="M1" s="475"/>
      <c r="N1" s="475"/>
      <c r="O1" s="475"/>
      <c r="P1" s="475"/>
      <c r="Q1" s="475"/>
      <c r="R1" s="475"/>
      <c r="S1" s="475"/>
      <c r="T1" s="475"/>
      <c r="U1" s="475"/>
      <c r="V1" s="475"/>
      <c r="W1" s="475"/>
      <c r="X1" s="475"/>
      <c r="Y1" s="476"/>
    </row>
    <row r="2" spans="1:25" ht="24" customHeight="1" thickTop="1">
      <c r="A2" s="45"/>
      <c r="B2" s="45"/>
      <c r="C2" s="45"/>
      <c r="D2" s="45"/>
      <c r="E2" s="45"/>
      <c r="F2" s="45"/>
      <c r="G2" s="45"/>
      <c r="H2" s="45"/>
      <c r="I2" s="45"/>
      <c r="J2" s="45"/>
      <c r="K2" s="45"/>
      <c r="L2" s="45"/>
      <c r="M2" s="45"/>
      <c r="N2" s="45"/>
      <c r="O2" s="45"/>
      <c r="P2" s="45"/>
      <c r="Q2" s="45"/>
      <c r="R2" s="45"/>
      <c r="S2" s="45"/>
      <c r="T2" s="45"/>
      <c r="U2" s="45"/>
      <c r="V2" s="45"/>
      <c r="W2" s="45"/>
      <c r="X2" s="45"/>
      <c r="Y2" s="45"/>
    </row>
    <row r="3" spans="1:25" ht="24" customHeight="1">
      <c r="A3" s="45"/>
      <c r="B3" s="45" t="s">
        <v>654</v>
      </c>
      <c r="C3" s="45"/>
      <c r="D3" s="45"/>
      <c r="E3" s="45"/>
      <c r="F3" s="45"/>
      <c r="G3" s="45"/>
      <c r="H3" s="45"/>
      <c r="I3" s="45"/>
      <c r="J3" s="45"/>
      <c r="K3" s="45"/>
      <c r="L3" s="45"/>
      <c r="M3" s="45"/>
      <c r="N3" s="45"/>
      <c r="O3" s="45"/>
      <c r="P3" s="45"/>
      <c r="Q3" s="45"/>
      <c r="R3" s="45"/>
      <c r="S3" s="45"/>
      <c r="T3" s="45"/>
      <c r="U3" s="45"/>
      <c r="V3" s="45"/>
      <c r="W3" s="45"/>
      <c r="X3" s="45"/>
      <c r="Y3" s="45"/>
    </row>
    <row r="4" spans="1:25" ht="24" customHeight="1">
      <c r="A4" s="45"/>
      <c r="B4" s="45" t="s">
        <v>14</v>
      </c>
      <c r="C4" s="45"/>
      <c r="D4" s="45"/>
      <c r="E4" s="45"/>
      <c r="F4" s="45"/>
      <c r="G4" s="45"/>
      <c r="H4" s="45"/>
      <c r="I4" s="45"/>
      <c r="J4" s="45"/>
      <c r="K4" s="45"/>
      <c r="L4" s="45"/>
      <c r="M4" s="45"/>
      <c r="N4" s="45"/>
      <c r="O4" s="45"/>
      <c r="P4" s="45"/>
      <c r="Q4" s="45"/>
      <c r="R4" s="45"/>
      <c r="S4" s="45"/>
      <c r="T4" s="45"/>
      <c r="U4" s="45"/>
      <c r="V4" s="45"/>
      <c r="W4" s="45"/>
      <c r="X4" s="45"/>
      <c r="Y4" s="45"/>
    </row>
    <row r="5" spans="1:25" ht="24" customHeight="1">
      <c r="A5" s="45"/>
      <c r="B5" s="315" t="s">
        <v>660</v>
      </c>
      <c r="C5" s="45" t="s">
        <v>661</v>
      </c>
      <c r="D5" s="45"/>
      <c r="E5" s="45"/>
      <c r="F5" s="45"/>
      <c r="G5" s="45"/>
      <c r="H5" s="45"/>
      <c r="I5" s="45"/>
      <c r="J5" s="45"/>
      <c r="K5" s="45"/>
      <c r="L5" s="45"/>
      <c r="M5" s="45"/>
      <c r="N5" s="45"/>
      <c r="O5" s="45"/>
      <c r="P5" s="45"/>
      <c r="Q5" s="45"/>
      <c r="R5" s="45"/>
      <c r="S5" s="45"/>
      <c r="T5" s="45"/>
      <c r="U5" s="45"/>
      <c r="V5" s="45"/>
      <c r="W5" s="45"/>
      <c r="X5" s="45"/>
      <c r="Y5" s="45"/>
    </row>
    <row r="6" spans="1:25" ht="24" customHeight="1">
      <c r="A6" s="45"/>
      <c r="B6" s="315" t="s">
        <v>380</v>
      </c>
      <c r="C6" s="45" t="s">
        <v>662</v>
      </c>
      <c r="D6" s="45"/>
      <c r="E6" s="45"/>
      <c r="F6" s="45"/>
      <c r="G6" s="45"/>
      <c r="H6" s="45"/>
      <c r="I6" s="45"/>
      <c r="J6" s="45"/>
      <c r="K6" s="45"/>
      <c r="L6" s="45"/>
      <c r="M6" s="45"/>
      <c r="N6" s="45"/>
      <c r="O6" s="45"/>
      <c r="P6" s="45"/>
      <c r="Q6" s="45"/>
      <c r="R6" s="45"/>
      <c r="S6" s="45"/>
      <c r="T6" s="45"/>
      <c r="U6" s="45"/>
      <c r="V6" s="45"/>
      <c r="W6" s="45"/>
      <c r="X6" s="45"/>
      <c r="Y6" s="45"/>
    </row>
    <row r="7" spans="1:25" ht="24" customHeight="1">
      <c r="A7" s="45"/>
      <c r="B7" s="315" t="s">
        <v>381</v>
      </c>
      <c r="C7" s="45" t="s">
        <v>663</v>
      </c>
      <c r="D7" s="45"/>
      <c r="E7" s="45"/>
      <c r="F7" s="45"/>
      <c r="G7" s="45"/>
      <c r="H7" s="45"/>
      <c r="I7" s="45"/>
      <c r="J7" s="45"/>
      <c r="K7" s="45"/>
      <c r="L7" s="45"/>
      <c r="M7" s="45"/>
      <c r="N7" s="45"/>
      <c r="O7" s="45"/>
      <c r="P7" s="45"/>
      <c r="Q7" s="45"/>
      <c r="R7" s="45"/>
      <c r="S7" s="45"/>
      <c r="T7" s="45"/>
      <c r="U7" s="45"/>
      <c r="V7" s="45"/>
      <c r="W7" s="45"/>
      <c r="X7" s="45"/>
      <c r="Y7" s="45"/>
    </row>
    <row r="8" spans="1:25" ht="24" customHeight="1">
      <c r="A8" s="45"/>
      <c r="B8" s="604" t="s">
        <v>1119</v>
      </c>
      <c r="C8" s="605"/>
      <c r="D8" s="605"/>
      <c r="E8" s="605"/>
      <c r="F8" s="605"/>
      <c r="G8" s="605"/>
      <c r="H8" s="605"/>
      <c r="I8" s="605"/>
      <c r="J8" s="605"/>
      <c r="K8" s="605"/>
      <c r="L8" s="605"/>
      <c r="M8" s="605"/>
      <c r="N8" s="605"/>
      <c r="O8" s="605"/>
      <c r="P8" s="605"/>
      <c r="Q8" s="605"/>
      <c r="R8" s="605"/>
      <c r="S8" s="605"/>
      <c r="T8" s="605"/>
      <c r="U8" s="605"/>
      <c r="V8" s="605"/>
      <c r="W8" s="45"/>
      <c r="X8" s="45"/>
      <c r="Y8" s="45"/>
    </row>
    <row r="9" spans="1:25" ht="24" customHeight="1">
      <c r="A9" s="45"/>
      <c r="B9" s="45"/>
      <c r="C9" s="45"/>
      <c r="D9" s="45"/>
      <c r="E9" s="45"/>
      <c r="F9" s="45"/>
      <c r="G9" s="45"/>
      <c r="H9" s="45"/>
      <c r="I9" s="45"/>
      <c r="J9" s="45"/>
      <c r="K9" s="45"/>
      <c r="L9" s="45"/>
      <c r="M9" s="45"/>
      <c r="N9" s="45"/>
      <c r="O9" s="45"/>
      <c r="P9" s="45"/>
      <c r="Q9" s="45"/>
      <c r="R9" s="45"/>
      <c r="S9" s="45"/>
      <c r="T9" s="45"/>
      <c r="U9" s="45"/>
      <c r="V9" s="45"/>
      <c r="W9" s="45"/>
      <c r="X9" s="45"/>
      <c r="Y9" s="45"/>
    </row>
    <row r="10" spans="1:25" ht="24" customHeight="1">
      <c r="A10" s="561" t="s">
        <v>330</v>
      </c>
      <c r="B10" s="561"/>
      <c r="C10" s="561"/>
      <c r="D10" s="561"/>
      <c r="E10" s="561"/>
      <c r="F10" s="561"/>
      <c r="G10" s="561"/>
      <c r="H10" s="561"/>
      <c r="I10" s="561"/>
      <c r="J10" s="561"/>
      <c r="K10" s="561"/>
      <c r="L10" s="561"/>
      <c r="M10" s="561"/>
      <c r="N10" s="561"/>
      <c r="O10" s="561"/>
      <c r="P10" s="561"/>
      <c r="Q10" s="561"/>
      <c r="R10" s="561"/>
      <c r="S10" s="561"/>
      <c r="T10" s="561"/>
      <c r="U10" s="561"/>
      <c r="V10" s="561"/>
      <c r="W10" s="561"/>
      <c r="X10" s="561"/>
      <c r="Y10" s="561"/>
    </row>
    <row r="11" spans="1:25" ht="36" customHeight="1">
      <c r="A11" s="562"/>
      <c r="B11" s="563"/>
      <c r="C11" s="563"/>
      <c r="D11" s="564"/>
      <c r="E11" s="562"/>
      <c r="F11" s="563"/>
      <c r="G11" s="563"/>
      <c r="H11" s="565"/>
      <c r="I11" s="562"/>
      <c r="J11" s="563"/>
      <c r="K11" s="566"/>
      <c r="L11" s="566"/>
      <c r="M11" s="566"/>
      <c r="N11" s="566"/>
      <c r="O11" s="566"/>
      <c r="P11" s="566"/>
      <c r="Q11" s="566"/>
      <c r="R11" s="566"/>
      <c r="S11" s="566"/>
      <c r="T11" s="567"/>
      <c r="U11" s="316" t="s">
        <v>906</v>
      </c>
      <c r="V11" s="568"/>
      <c r="W11" s="568"/>
      <c r="X11" s="568"/>
      <c r="Y11" s="569"/>
    </row>
    <row r="12" ht="12" customHeight="1"/>
    <row r="13" spans="1:25" ht="24" customHeight="1">
      <c r="A13" s="570" t="s">
        <v>907</v>
      </c>
      <c r="B13" s="570"/>
      <c r="C13" s="570"/>
      <c r="D13" s="570"/>
      <c r="E13" s="570"/>
      <c r="F13" s="570"/>
      <c r="H13" s="571" t="str">
        <f>'様式 A-1'!AV33</f>
        <v>第20回 神奈川県ライフセービングプール競技選手権大会</v>
      </c>
      <c r="I13" s="571"/>
      <c r="J13" s="571"/>
      <c r="K13" s="571"/>
      <c r="L13" s="571"/>
      <c r="M13" s="571"/>
      <c r="N13" s="571"/>
      <c r="O13" s="571"/>
      <c r="P13" s="571"/>
      <c r="Q13" s="571"/>
      <c r="R13" s="571"/>
      <c r="S13" s="571"/>
      <c r="T13" s="571"/>
      <c r="U13" s="571"/>
      <c r="W13" s="572">
        <f>IF('[1]JLA事務局用　※触らないで下さい'!$A$6="","",'[1]JLA事務局用　※触らないで下さい'!$A$6)</f>
      </c>
      <c r="X13" s="573"/>
      <c r="Y13" s="574"/>
    </row>
    <row r="14" spans="8:25" ht="24" customHeight="1">
      <c r="H14" s="607" t="s">
        <v>1120</v>
      </c>
      <c r="W14" s="575"/>
      <c r="X14" s="576"/>
      <c r="Y14" s="577"/>
    </row>
    <row r="15" ht="24" customHeight="1">
      <c r="H15" s="606" t="s">
        <v>1121</v>
      </c>
    </row>
    <row r="16" spans="1:25" ht="24" customHeight="1">
      <c r="A16" s="578" t="s">
        <v>15</v>
      </c>
      <c r="B16" s="578"/>
      <c r="C16" s="578"/>
      <c r="D16" s="578"/>
      <c r="E16" s="578"/>
      <c r="F16" s="578"/>
      <c r="G16" s="578"/>
      <c r="H16" s="578"/>
      <c r="I16" s="578"/>
      <c r="J16" s="578"/>
      <c r="K16" s="578"/>
      <c r="L16" s="578"/>
      <c r="M16" s="578"/>
      <c r="N16" s="578"/>
      <c r="O16" s="578"/>
      <c r="P16" s="578"/>
      <c r="Q16" s="578"/>
      <c r="R16" s="578"/>
      <c r="S16" s="578"/>
      <c r="T16" s="578"/>
      <c r="U16" s="578"/>
      <c r="V16" s="578"/>
      <c r="W16" s="578"/>
      <c r="X16" s="578"/>
      <c r="Y16" s="578"/>
    </row>
    <row r="17" ht="36" customHeight="1"/>
    <row r="18" spans="1:25" ht="36" customHeight="1">
      <c r="A18" s="317" t="s">
        <v>908</v>
      </c>
      <c r="B18" s="579" t="s">
        <v>909</v>
      </c>
      <c r="C18" s="579"/>
      <c r="D18" s="579"/>
      <c r="E18" s="579"/>
      <c r="F18" s="579"/>
      <c r="G18" s="579"/>
      <c r="H18" s="579"/>
      <c r="I18" s="579"/>
      <c r="J18" s="579"/>
      <c r="K18" s="579"/>
      <c r="L18" s="579"/>
      <c r="M18" s="579"/>
      <c r="N18" s="579"/>
      <c r="O18" s="579"/>
      <c r="P18" s="579"/>
      <c r="Q18" s="579"/>
      <c r="R18" s="579"/>
      <c r="S18" s="579"/>
      <c r="T18" s="579"/>
      <c r="U18" s="579"/>
      <c r="V18" s="579"/>
      <c r="W18" s="579"/>
      <c r="X18" s="579"/>
      <c r="Y18" s="579"/>
    </row>
    <row r="19" spans="1:25" ht="45" customHeight="1">
      <c r="A19" s="317" t="s">
        <v>77</v>
      </c>
      <c r="B19" s="579" t="s">
        <v>910</v>
      </c>
      <c r="C19" s="579"/>
      <c r="D19" s="579"/>
      <c r="E19" s="579"/>
      <c r="F19" s="579"/>
      <c r="G19" s="579"/>
      <c r="H19" s="579"/>
      <c r="I19" s="579"/>
      <c r="J19" s="579"/>
      <c r="K19" s="579"/>
      <c r="L19" s="579"/>
      <c r="M19" s="579"/>
      <c r="N19" s="579"/>
      <c r="O19" s="579"/>
      <c r="P19" s="579"/>
      <c r="Q19" s="579"/>
      <c r="R19" s="579"/>
      <c r="S19" s="579"/>
      <c r="T19" s="579"/>
      <c r="U19" s="579"/>
      <c r="V19" s="579"/>
      <c r="W19" s="579"/>
      <c r="X19" s="579"/>
      <c r="Y19" s="579"/>
    </row>
    <row r="20" spans="1:25" ht="48" customHeight="1">
      <c r="A20" s="317" t="s">
        <v>75</v>
      </c>
      <c r="B20" s="579" t="s">
        <v>911</v>
      </c>
      <c r="C20" s="579"/>
      <c r="D20" s="579"/>
      <c r="E20" s="579"/>
      <c r="F20" s="579"/>
      <c r="G20" s="579"/>
      <c r="H20" s="579"/>
      <c r="I20" s="579"/>
      <c r="J20" s="579"/>
      <c r="K20" s="579"/>
      <c r="L20" s="579"/>
      <c r="M20" s="579"/>
      <c r="N20" s="579"/>
      <c r="O20" s="579"/>
      <c r="P20" s="579"/>
      <c r="Q20" s="579"/>
      <c r="R20" s="579"/>
      <c r="S20" s="579"/>
      <c r="T20" s="579"/>
      <c r="U20" s="579"/>
      <c r="V20" s="579"/>
      <c r="W20" s="579"/>
      <c r="X20" s="579"/>
      <c r="Y20" s="579"/>
    </row>
    <row r="21" spans="1:25" ht="96.75" customHeight="1">
      <c r="A21" s="317" t="s">
        <v>326</v>
      </c>
      <c r="B21" s="580" t="s">
        <v>912</v>
      </c>
      <c r="C21" s="580"/>
      <c r="D21" s="580"/>
      <c r="E21" s="580"/>
      <c r="F21" s="580"/>
      <c r="G21" s="580"/>
      <c r="H21" s="580"/>
      <c r="I21" s="580"/>
      <c r="J21" s="580"/>
      <c r="K21" s="580"/>
      <c r="L21" s="580"/>
      <c r="M21" s="580"/>
      <c r="N21" s="580"/>
      <c r="O21" s="580"/>
      <c r="P21" s="580"/>
      <c r="Q21" s="580"/>
      <c r="R21" s="580"/>
      <c r="S21" s="580"/>
      <c r="T21" s="580"/>
      <c r="U21" s="580"/>
      <c r="V21" s="580"/>
      <c r="W21" s="580"/>
      <c r="X21" s="580"/>
      <c r="Y21" s="580"/>
    </row>
    <row r="22" spans="1:25" ht="48" customHeight="1">
      <c r="A22" s="317" t="s">
        <v>327</v>
      </c>
      <c r="B22" s="579" t="s">
        <v>913</v>
      </c>
      <c r="C22" s="579"/>
      <c r="D22" s="579"/>
      <c r="E22" s="579"/>
      <c r="F22" s="579"/>
      <c r="G22" s="579"/>
      <c r="H22" s="579"/>
      <c r="I22" s="579"/>
      <c r="J22" s="579"/>
      <c r="K22" s="579"/>
      <c r="L22" s="579"/>
      <c r="M22" s="579"/>
      <c r="N22" s="579"/>
      <c r="O22" s="579"/>
      <c r="P22" s="579"/>
      <c r="Q22" s="579"/>
      <c r="R22" s="579"/>
      <c r="S22" s="579"/>
      <c r="T22" s="579"/>
      <c r="U22" s="579"/>
      <c r="V22" s="579"/>
      <c r="W22" s="579"/>
      <c r="X22" s="579"/>
      <c r="Y22" s="579"/>
    </row>
    <row r="23" spans="1:25" ht="48" customHeight="1">
      <c r="A23" s="317" t="s">
        <v>328</v>
      </c>
      <c r="B23" s="579" t="s">
        <v>914</v>
      </c>
      <c r="C23" s="579"/>
      <c r="D23" s="579"/>
      <c r="E23" s="579"/>
      <c r="F23" s="579"/>
      <c r="G23" s="579"/>
      <c r="H23" s="579"/>
      <c r="I23" s="579"/>
      <c r="J23" s="579"/>
      <c r="K23" s="579"/>
      <c r="L23" s="579"/>
      <c r="M23" s="579"/>
      <c r="N23" s="579"/>
      <c r="O23" s="579"/>
      <c r="P23" s="579"/>
      <c r="Q23" s="579"/>
      <c r="R23" s="579"/>
      <c r="S23" s="579"/>
      <c r="T23" s="579"/>
      <c r="U23" s="579"/>
      <c r="V23" s="579"/>
      <c r="W23" s="579"/>
      <c r="X23" s="579"/>
      <c r="Y23" s="579"/>
    </row>
    <row r="24" spans="1:25" ht="79.5" customHeight="1">
      <c r="A24" s="317" t="s">
        <v>329</v>
      </c>
      <c r="B24" s="579" t="s">
        <v>915</v>
      </c>
      <c r="C24" s="579"/>
      <c r="D24" s="579"/>
      <c r="E24" s="579"/>
      <c r="F24" s="579"/>
      <c r="G24" s="579"/>
      <c r="H24" s="579"/>
      <c r="I24" s="579"/>
      <c r="J24" s="579"/>
      <c r="K24" s="579"/>
      <c r="L24" s="579"/>
      <c r="M24" s="579"/>
      <c r="N24" s="579"/>
      <c r="O24" s="579"/>
      <c r="P24" s="579"/>
      <c r="Q24" s="579"/>
      <c r="R24" s="579"/>
      <c r="S24" s="579"/>
      <c r="T24" s="579"/>
      <c r="U24" s="579"/>
      <c r="V24" s="579"/>
      <c r="W24" s="579"/>
      <c r="X24" s="579"/>
      <c r="Y24" s="579"/>
    </row>
    <row r="25" spans="1:25" ht="46.5" customHeight="1">
      <c r="A25" s="317" t="s">
        <v>651</v>
      </c>
      <c r="B25" s="579" t="s">
        <v>1110</v>
      </c>
      <c r="C25" s="579"/>
      <c r="D25" s="579"/>
      <c r="E25" s="579"/>
      <c r="F25" s="579"/>
      <c r="G25" s="579"/>
      <c r="H25" s="579"/>
      <c r="I25" s="579"/>
      <c r="J25" s="579"/>
      <c r="K25" s="579"/>
      <c r="L25" s="579"/>
      <c r="M25" s="579"/>
      <c r="N25" s="579"/>
      <c r="O25" s="579"/>
      <c r="P25" s="579"/>
      <c r="Q25" s="579"/>
      <c r="R25" s="579"/>
      <c r="S25" s="579"/>
      <c r="T25" s="579"/>
      <c r="U25" s="579"/>
      <c r="V25" s="579"/>
      <c r="W25" s="579"/>
      <c r="X25" s="579"/>
      <c r="Y25" s="579"/>
    </row>
    <row r="26" spans="1:25" ht="116.25" customHeight="1">
      <c r="A26" s="317" t="s">
        <v>900</v>
      </c>
      <c r="B26" s="579" t="s">
        <v>901</v>
      </c>
      <c r="C26" s="579"/>
      <c r="D26" s="579"/>
      <c r="E26" s="579"/>
      <c r="F26" s="579"/>
      <c r="G26" s="579"/>
      <c r="H26" s="579"/>
      <c r="I26" s="579"/>
      <c r="J26" s="579"/>
      <c r="K26" s="579"/>
      <c r="L26" s="579"/>
      <c r="M26" s="579"/>
      <c r="N26" s="579"/>
      <c r="O26" s="579"/>
      <c r="P26" s="579"/>
      <c r="Q26" s="579"/>
      <c r="R26" s="579"/>
      <c r="S26" s="579"/>
      <c r="T26" s="579"/>
      <c r="U26" s="579"/>
      <c r="V26" s="579"/>
      <c r="W26" s="579"/>
      <c r="X26" s="579"/>
      <c r="Y26" s="579"/>
    </row>
    <row r="27" ht="24" customHeight="1"/>
    <row r="28" spans="1:25" ht="36" customHeight="1">
      <c r="A28" s="581" t="s">
        <v>655</v>
      </c>
      <c r="B28" s="581"/>
      <c r="C28" s="581"/>
      <c r="D28" s="581"/>
      <c r="E28" s="581"/>
      <c r="F28" s="581"/>
      <c r="G28" s="581"/>
      <c r="H28" s="581"/>
      <c r="I28" s="581"/>
      <c r="J28" s="581"/>
      <c r="K28" s="581"/>
      <c r="L28" s="581"/>
      <c r="M28" s="581"/>
      <c r="N28" s="581"/>
      <c r="O28" s="581"/>
      <c r="P28" s="581"/>
      <c r="Q28" s="581"/>
      <c r="R28" s="581"/>
      <c r="S28" s="581"/>
      <c r="T28" s="581"/>
      <c r="U28" s="581"/>
      <c r="V28" s="581"/>
      <c r="W28" s="581"/>
      <c r="X28" s="581"/>
      <c r="Y28" s="581"/>
    </row>
    <row r="29" spans="4:25" ht="24" customHeight="1">
      <c r="D29" s="318"/>
      <c r="E29" s="318"/>
      <c r="F29" s="318"/>
      <c r="G29" s="318"/>
      <c r="H29" s="318"/>
      <c r="I29" s="318"/>
      <c r="N29" s="582" t="s">
        <v>916</v>
      </c>
      <c r="O29" s="582"/>
      <c r="P29" s="583"/>
      <c r="Q29" s="583"/>
      <c r="R29" s="583"/>
      <c r="S29" s="319" t="s">
        <v>917</v>
      </c>
      <c r="T29" s="583"/>
      <c r="U29" s="583"/>
      <c r="V29" s="319" t="s">
        <v>918</v>
      </c>
      <c r="W29" s="583"/>
      <c r="X29" s="583"/>
      <c r="Y29" s="319" t="s">
        <v>919</v>
      </c>
    </row>
    <row r="30" spans="4:9" ht="12" customHeight="1">
      <c r="D30" s="318"/>
      <c r="E30" s="318"/>
      <c r="F30" s="318"/>
      <c r="G30" s="318"/>
      <c r="H30" s="318"/>
      <c r="I30" s="318"/>
    </row>
    <row r="31" spans="1:25" ht="36" customHeight="1">
      <c r="A31" s="584" t="s">
        <v>16</v>
      </c>
      <c r="B31" s="585"/>
      <c r="C31" s="588">
        <f>'様式 A-1'!D7</f>
        <v>0</v>
      </c>
      <c r="D31" s="588"/>
      <c r="E31" s="588"/>
      <c r="F31" s="588"/>
      <c r="G31" s="588"/>
      <c r="H31" s="588"/>
      <c r="I31" s="588"/>
      <c r="J31" s="588"/>
      <c r="K31" s="588"/>
      <c r="L31" s="588"/>
      <c r="M31" s="588"/>
      <c r="N31" s="588"/>
      <c r="O31" s="588"/>
      <c r="P31" s="588"/>
      <c r="Q31" s="588"/>
      <c r="R31" s="588"/>
      <c r="S31" s="588"/>
      <c r="T31" s="588"/>
      <c r="U31" s="588"/>
      <c r="V31" s="588"/>
      <c r="W31" s="588"/>
      <c r="X31" s="588"/>
      <c r="Y31" s="589"/>
    </row>
    <row r="32" spans="1:25" ht="36" customHeight="1">
      <c r="A32" s="586"/>
      <c r="B32" s="587"/>
      <c r="C32" s="588">
        <f>'様式 A-1'!D8</f>
        <v>0</v>
      </c>
      <c r="D32" s="588"/>
      <c r="E32" s="588"/>
      <c r="F32" s="588"/>
      <c r="G32" s="588"/>
      <c r="H32" s="588"/>
      <c r="I32" s="588"/>
      <c r="J32" s="588"/>
      <c r="K32" s="588"/>
      <c r="L32" s="588"/>
      <c r="M32" s="588"/>
      <c r="N32" s="588"/>
      <c r="O32" s="588"/>
      <c r="P32" s="588"/>
      <c r="Q32" s="588"/>
      <c r="R32" s="588"/>
      <c r="S32" s="588"/>
      <c r="T32" s="588"/>
      <c r="U32" s="588"/>
      <c r="V32" s="588"/>
      <c r="W32" s="588"/>
      <c r="X32" s="588"/>
      <c r="Y32" s="589"/>
    </row>
    <row r="33" spans="1:25" ht="36" customHeight="1">
      <c r="A33" s="590" t="s">
        <v>656</v>
      </c>
      <c r="B33" s="591"/>
      <c r="C33" s="592"/>
      <c r="D33" s="592"/>
      <c r="E33" s="592"/>
      <c r="F33" s="592"/>
      <c r="G33" s="592"/>
      <c r="H33" s="592"/>
      <c r="I33" s="592"/>
      <c r="J33" s="592"/>
      <c r="K33" s="592"/>
      <c r="L33" s="592"/>
      <c r="M33" s="593" t="s">
        <v>17</v>
      </c>
      <c r="N33" s="593"/>
      <c r="O33" s="594" t="s">
        <v>659</v>
      </c>
      <c r="P33" s="595"/>
      <c r="Q33" s="595"/>
      <c r="R33" s="595"/>
      <c r="S33" s="595"/>
      <c r="T33" s="595"/>
      <c r="U33" s="595"/>
      <c r="V33" s="595"/>
      <c r="W33" s="595"/>
      <c r="X33" s="595"/>
      <c r="Y33" s="595"/>
    </row>
    <row r="34" spans="1:25" ht="36" customHeight="1">
      <c r="A34" s="590" t="s">
        <v>657</v>
      </c>
      <c r="B34" s="591"/>
      <c r="C34" s="321" t="s">
        <v>21</v>
      </c>
      <c r="D34" s="596"/>
      <c r="E34" s="597"/>
      <c r="F34" s="597"/>
      <c r="G34" s="597"/>
      <c r="H34" s="597"/>
      <c r="I34" s="597"/>
      <c r="J34" s="597"/>
      <c r="K34" s="597"/>
      <c r="L34" s="597"/>
      <c r="M34" s="597"/>
      <c r="N34" s="597"/>
      <c r="O34" s="597"/>
      <c r="P34" s="597"/>
      <c r="Q34" s="597"/>
      <c r="R34" s="597"/>
      <c r="S34" s="597"/>
      <c r="T34" s="597"/>
      <c r="U34" s="597"/>
      <c r="V34" s="597"/>
      <c r="W34" s="597"/>
      <c r="X34" s="597"/>
      <c r="Y34" s="598"/>
    </row>
    <row r="35" spans="1:25" ht="36" customHeight="1">
      <c r="A35" s="590" t="s">
        <v>658</v>
      </c>
      <c r="B35" s="591"/>
      <c r="C35" s="592"/>
      <c r="D35" s="592"/>
      <c r="E35" s="592"/>
      <c r="F35" s="592"/>
      <c r="G35" s="592"/>
      <c r="H35" s="592"/>
      <c r="I35" s="592"/>
      <c r="J35" s="592"/>
      <c r="K35" s="592"/>
      <c r="L35" s="599"/>
      <c r="M35" s="600" t="s">
        <v>34</v>
      </c>
      <c r="N35" s="601"/>
      <c r="O35" s="602"/>
      <c r="P35" s="592"/>
      <c r="Q35" s="592"/>
      <c r="R35" s="592"/>
      <c r="S35" s="322" t="s">
        <v>18</v>
      </c>
      <c r="T35" s="592"/>
      <c r="U35" s="592"/>
      <c r="V35" s="322" t="s">
        <v>19</v>
      </c>
      <c r="W35" s="592"/>
      <c r="X35" s="592"/>
      <c r="Y35" s="320" t="s">
        <v>20</v>
      </c>
    </row>
    <row r="36" ht="24" customHeight="1"/>
    <row r="37" ht="24" customHeight="1"/>
    <row r="38" spans="4:9" ht="24" customHeight="1">
      <c r="D38" s="318"/>
      <c r="E38" s="318"/>
      <c r="F38" s="318"/>
      <c r="G38" s="318"/>
      <c r="H38" s="318"/>
      <c r="I38" s="318"/>
    </row>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sheetData>
  <sheetProtection/>
  <mergeCells count="44">
    <mergeCell ref="A34:B34"/>
    <mergeCell ref="D34:F34"/>
    <mergeCell ref="G34:Y34"/>
    <mergeCell ref="A35:B35"/>
    <mergeCell ref="C35:L35"/>
    <mergeCell ref="M35:O35"/>
    <mergeCell ref="P35:R35"/>
    <mergeCell ref="T35:U35"/>
    <mergeCell ref="W35:X35"/>
    <mergeCell ref="A31:B32"/>
    <mergeCell ref="C31:Y31"/>
    <mergeCell ref="C32:Y32"/>
    <mergeCell ref="A33:B33"/>
    <mergeCell ref="C33:L33"/>
    <mergeCell ref="M33:N33"/>
    <mergeCell ref="O33:Y33"/>
    <mergeCell ref="B26:Y26"/>
    <mergeCell ref="A28:Y28"/>
    <mergeCell ref="N29:O29"/>
    <mergeCell ref="P29:R29"/>
    <mergeCell ref="T29:U29"/>
    <mergeCell ref="W29:X29"/>
    <mergeCell ref="B20:Y20"/>
    <mergeCell ref="B21:Y21"/>
    <mergeCell ref="B22:Y22"/>
    <mergeCell ref="B23:Y23"/>
    <mergeCell ref="B24:Y24"/>
    <mergeCell ref="B25:Y25"/>
    <mergeCell ref="A13:F13"/>
    <mergeCell ref="H13:U13"/>
    <mergeCell ref="W13:Y14"/>
    <mergeCell ref="A16:Y16"/>
    <mergeCell ref="B18:Y18"/>
    <mergeCell ref="B19:Y19"/>
    <mergeCell ref="A1:D1"/>
    <mergeCell ref="E1:Y1"/>
    <mergeCell ref="A10:Y10"/>
    <mergeCell ref="A11:B11"/>
    <mergeCell ref="C11:D11"/>
    <mergeCell ref="E11:F11"/>
    <mergeCell ref="G11:H11"/>
    <mergeCell ref="I11:J11"/>
    <mergeCell ref="K11:T11"/>
    <mergeCell ref="V11:Y11"/>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68"/>
  <colBreaks count="1" manualBreakCount="1">
    <brk id="25" max="65535" man="1"/>
  </colBreaks>
</worksheet>
</file>

<file path=xl/worksheets/sheet6.xml><?xml version="1.0" encoding="utf-8"?>
<worksheet xmlns="http://schemas.openxmlformats.org/spreadsheetml/2006/main" xmlns:r="http://schemas.openxmlformats.org/officeDocument/2006/relationships">
  <dimension ref="A1:CE158"/>
  <sheetViews>
    <sheetView zoomScale="85" zoomScaleNormal="85" zoomScalePageLayoutView="0" workbookViewId="0" topLeftCell="A1">
      <selection activeCell="B13" sqref="B13:B116"/>
    </sheetView>
  </sheetViews>
  <sheetFormatPr defaultColWidth="9.00390625" defaultRowHeight="15"/>
  <cols>
    <col min="1" max="1" width="10.7109375" style="1" customWidth="1"/>
    <col min="2" max="4" width="40.7109375" style="1" customWidth="1"/>
    <col min="5" max="5" width="17.140625" style="1" customWidth="1"/>
    <col min="6" max="7" width="16.7109375" style="1" customWidth="1"/>
    <col min="8" max="33" width="10.7109375" style="1" customWidth="1"/>
    <col min="34" max="34" width="1.421875" style="1" customWidth="1"/>
    <col min="35" max="37" width="13.7109375" style="1" customWidth="1"/>
    <col min="38" max="49" width="10.7109375" style="1" customWidth="1"/>
    <col min="50" max="50" width="21.8515625" style="1" customWidth="1"/>
    <col min="51" max="71" width="10.7109375" style="1" customWidth="1"/>
    <col min="72" max="72" width="10.7109375" style="276" customWidth="1"/>
    <col min="73" max="86" width="10.7109375" style="1" customWidth="1"/>
    <col min="87" max="16384" width="9.00390625" style="1" customWidth="1"/>
  </cols>
  <sheetData>
    <row r="1" spans="1:83" ht="20.25" customHeight="1">
      <c r="A1" s="2" t="s">
        <v>471</v>
      </c>
      <c r="B1" s="2" t="s">
        <v>472</v>
      </c>
      <c r="C1" s="2" t="s">
        <v>473</v>
      </c>
      <c r="D1" s="2"/>
      <c r="E1" s="2"/>
      <c r="F1" s="2" t="s">
        <v>474</v>
      </c>
      <c r="G1" s="2" t="s">
        <v>475</v>
      </c>
      <c r="H1" s="2" t="s">
        <v>476</v>
      </c>
      <c r="I1" s="2" t="s">
        <v>477</v>
      </c>
      <c r="J1" s="2" t="s">
        <v>478</v>
      </c>
      <c r="K1" s="2" t="s">
        <v>479</v>
      </c>
      <c r="L1" s="2" t="s">
        <v>480</v>
      </c>
      <c r="M1" s="2" t="s">
        <v>481</v>
      </c>
      <c r="N1" s="2" t="s">
        <v>482</v>
      </c>
      <c r="O1" s="2" t="s">
        <v>483</v>
      </c>
      <c r="P1" s="2" t="s">
        <v>484</v>
      </c>
      <c r="Q1" s="2" t="s">
        <v>485</v>
      </c>
      <c r="R1" s="2" t="s">
        <v>486</v>
      </c>
      <c r="S1" s="2" t="s">
        <v>487</v>
      </c>
      <c r="T1" s="2" t="s">
        <v>488</v>
      </c>
      <c r="U1" s="2" t="s">
        <v>489</v>
      </c>
      <c r="V1" s="2" t="s">
        <v>490</v>
      </c>
      <c r="W1" s="2" t="s">
        <v>491</v>
      </c>
      <c r="X1" s="2" t="s">
        <v>492</v>
      </c>
      <c r="Y1" s="2" t="s">
        <v>493</v>
      </c>
      <c r="Z1" s="2" t="s">
        <v>491</v>
      </c>
      <c r="AA1" s="2" t="s">
        <v>492</v>
      </c>
      <c r="AB1" s="2" t="s">
        <v>493</v>
      </c>
      <c r="AC1" s="2" t="s">
        <v>491</v>
      </c>
      <c r="AD1" s="2" t="s">
        <v>492</v>
      </c>
      <c r="AE1" s="2" t="s">
        <v>493</v>
      </c>
      <c r="AF1" s="2" t="s">
        <v>494</v>
      </c>
      <c r="AG1" s="2" t="s">
        <v>495</v>
      </c>
      <c r="AH1" s="2"/>
      <c r="AI1" s="2"/>
      <c r="AJ1" s="2"/>
      <c r="AK1" s="2"/>
      <c r="AL1" s="2" t="s">
        <v>496</v>
      </c>
      <c r="AM1" s="2" t="s">
        <v>497</v>
      </c>
      <c r="AN1" s="2" t="s">
        <v>498</v>
      </c>
      <c r="AO1" s="2" t="s">
        <v>499</v>
      </c>
      <c r="AP1" s="2" t="s">
        <v>500</v>
      </c>
      <c r="AQ1" s="2" t="s">
        <v>501</v>
      </c>
      <c r="AR1" s="2" t="s">
        <v>502</v>
      </c>
      <c r="AS1" s="2" t="s">
        <v>503</v>
      </c>
      <c r="AT1" s="2" t="s">
        <v>504</v>
      </c>
      <c r="AU1" s="2" t="s">
        <v>505</v>
      </c>
      <c r="AV1" s="2" t="s">
        <v>506</v>
      </c>
      <c r="AW1" s="2" t="s">
        <v>507</v>
      </c>
      <c r="AX1" s="2" t="s">
        <v>508</v>
      </c>
      <c r="AY1" s="2" t="s">
        <v>509</v>
      </c>
      <c r="AZ1" s="2" t="s">
        <v>510</v>
      </c>
      <c r="BA1" s="2" t="s">
        <v>511</v>
      </c>
      <c r="BB1" s="2" t="s">
        <v>512</v>
      </c>
      <c r="BC1" s="2" t="s">
        <v>513</v>
      </c>
      <c r="BD1" s="2" t="s">
        <v>514</v>
      </c>
      <c r="BE1" s="2" t="s">
        <v>515</v>
      </c>
      <c r="BF1" s="2" t="s">
        <v>516</v>
      </c>
      <c r="BG1" s="2" t="s">
        <v>517</v>
      </c>
      <c r="BH1" s="2" t="s">
        <v>518</v>
      </c>
      <c r="BI1" s="2" t="s">
        <v>519</v>
      </c>
      <c r="BJ1" s="2" t="s">
        <v>520</v>
      </c>
      <c r="BK1" s="2"/>
      <c r="BL1" s="2"/>
      <c r="BM1" s="2" t="s">
        <v>521</v>
      </c>
      <c r="BN1" s="2" t="s">
        <v>522</v>
      </c>
      <c r="BO1" s="2" t="s">
        <v>523</v>
      </c>
      <c r="BP1" s="2" t="s">
        <v>524</v>
      </c>
      <c r="BQ1" s="2" t="s">
        <v>525</v>
      </c>
      <c r="BR1" s="2" t="s">
        <v>526</v>
      </c>
      <c r="BS1" s="2"/>
      <c r="BT1" s="272"/>
      <c r="BU1" s="2" t="s">
        <v>527</v>
      </c>
      <c r="BV1" s="2" t="s">
        <v>528</v>
      </c>
      <c r="BW1" s="2" t="s">
        <v>529</v>
      </c>
      <c r="BX1" s="2" t="s">
        <v>530</v>
      </c>
      <c r="BY1" s="2" t="s">
        <v>531</v>
      </c>
      <c r="BZ1" s="2" t="s">
        <v>532</v>
      </c>
      <c r="CA1" s="2" t="s">
        <v>533</v>
      </c>
      <c r="CB1" s="2" t="s">
        <v>534</v>
      </c>
      <c r="CC1" s="2"/>
      <c r="CD1" s="2"/>
      <c r="CE1" s="2"/>
    </row>
    <row r="2" spans="1:83" s="67" customFormat="1" ht="20.25" customHeight="1">
      <c r="A2" s="68" t="s">
        <v>379</v>
      </c>
      <c r="B2" s="68" t="s">
        <v>60</v>
      </c>
      <c r="C2" s="68" t="s">
        <v>60</v>
      </c>
      <c r="D2" s="68"/>
      <c r="E2" s="68"/>
      <c r="F2" s="68" t="s">
        <v>61</v>
      </c>
      <c r="G2" s="68" t="s">
        <v>61</v>
      </c>
      <c r="H2" s="68" t="s">
        <v>62</v>
      </c>
      <c r="I2" s="68" t="s">
        <v>63</v>
      </c>
      <c r="J2" s="68" t="s">
        <v>63</v>
      </c>
      <c r="K2" s="68" t="s">
        <v>63</v>
      </c>
      <c r="L2" s="68" t="s">
        <v>63</v>
      </c>
      <c r="M2" s="68" t="s">
        <v>63</v>
      </c>
      <c r="N2" s="68" t="s">
        <v>63</v>
      </c>
      <c r="O2" s="68" t="s">
        <v>63</v>
      </c>
      <c r="P2" s="68" t="s">
        <v>64</v>
      </c>
      <c r="Q2" s="68" t="s">
        <v>64</v>
      </c>
      <c r="R2" s="68" t="s">
        <v>64</v>
      </c>
      <c r="S2" s="68" t="s">
        <v>64</v>
      </c>
      <c r="T2" s="68" t="s">
        <v>64</v>
      </c>
      <c r="U2" s="68" t="s">
        <v>64</v>
      </c>
      <c r="V2" s="68" t="s">
        <v>64</v>
      </c>
      <c r="W2" s="68" t="s">
        <v>359</v>
      </c>
      <c r="X2" s="68" t="s">
        <v>359</v>
      </c>
      <c r="Y2" s="68" t="s">
        <v>359</v>
      </c>
      <c r="Z2" s="68" t="s">
        <v>359</v>
      </c>
      <c r="AA2" s="68" t="s">
        <v>359</v>
      </c>
      <c r="AB2" s="68" t="s">
        <v>359</v>
      </c>
      <c r="AC2" s="68" t="s">
        <v>359</v>
      </c>
      <c r="AD2" s="68" t="s">
        <v>359</v>
      </c>
      <c r="AE2" s="68" t="s">
        <v>359</v>
      </c>
      <c r="AF2" s="68" t="s">
        <v>359</v>
      </c>
      <c r="AG2" s="68" t="s">
        <v>359</v>
      </c>
      <c r="AH2" s="68"/>
      <c r="AI2" s="68"/>
      <c r="AJ2" s="68"/>
      <c r="AK2" s="68"/>
      <c r="AL2" s="68" t="s">
        <v>359</v>
      </c>
      <c r="AM2" s="68" t="s">
        <v>379</v>
      </c>
      <c r="AN2" s="68" t="s">
        <v>379</v>
      </c>
      <c r="AO2" s="68" t="s">
        <v>379</v>
      </c>
      <c r="AP2" s="68" t="s">
        <v>379</v>
      </c>
      <c r="AQ2" s="68" t="s">
        <v>379</v>
      </c>
      <c r="AR2" s="68" t="s">
        <v>66</v>
      </c>
      <c r="AS2" s="68" t="s">
        <v>66</v>
      </c>
      <c r="AT2" s="68" t="s">
        <v>66</v>
      </c>
      <c r="AU2" s="68" t="s">
        <v>66</v>
      </c>
      <c r="AV2" s="68" t="s">
        <v>66</v>
      </c>
      <c r="AW2" s="68" t="s">
        <v>66</v>
      </c>
      <c r="AX2" s="68" t="s">
        <v>67</v>
      </c>
      <c r="AY2" s="68" t="s">
        <v>67</v>
      </c>
      <c r="AZ2" s="68" t="s">
        <v>67</v>
      </c>
      <c r="BA2" s="68" t="s">
        <v>67</v>
      </c>
      <c r="BB2" s="68" t="s">
        <v>67</v>
      </c>
      <c r="BC2" s="68" t="s">
        <v>67</v>
      </c>
      <c r="BD2" s="68" t="s">
        <v>351</v>
      </c>
      <c r="BE2" s="68" t="s">
        <v>266</v>
      </c>
      <c r="BF2" s="68" t="s">
        <v>267</v>
      </c>
      <c r="BG2" s="68" t="s">
        <v>268</v>
      </c>
      <c r="BH2" s="68" t="s">
        <v>269</v>
      </c>
      <c r="BI2" s="68" t="s">
        <v>270</v>
      </c>
      <c r="BJ2" s="68" t="s">
        <v>271</v>
      </c>
      <c r="BK2" s="68"/>
      <c r="BL2" s="68"/>
      <c r="BM2" s="68" t="s">
        <v>285</v>
      </c>
      <c r="BN2" s="68" t="s">
        <v>286</v>
      </c>
      <c r="BO2" s="68" t="s">
        <v>287</v>
      </c>
      <c r="BP2" s="68" t="s">
        <v>288</v>
      </c>
      <c r="BQ2" s="68" t="s">
        <v>289</v>
      </c>
      <c r="BR2" s="68" t="s">
        <v>290</v>
      </c>
      <c r="BS2" s="68"/>
      <c r="BT2" s="273"/>
      <c r="BU2" s="68" t="s">
        <v>563</v>
      </c>
      <c r="BV2" s="68" t="s">
        <v>564</v>
      </c>
      <c r="BW2" s="68" t="s">
        <v>565</v>
      </c>
      <c r="BX2" s="68" t="s">
        <v>566</v>
      </c>
      <c r="BY2" s="68" t="s">
        <v>563</v>
      </c>
      <c r="BZ2" s="68" t="s">
        <v>564</v>
      </c>
      <c r="CA2" s="68" t="s">
        <v>565</v>
      </c>
      <c r="CB2" s="68" t="s">
        <v>566</v>
      </c>
      <c r="CC2" s="68"/>
      <c r="CD2" s="68"/>
      <c r="CE2" s="68"/>
    </row>
    <row r="3" spans="23:72" s="95" customFormat="1" ht="20.25" customHeight="1">
      <c r="W3" s="95" t="s">
        <v>317</v>
      </c>
      <c r="AF3" s="95" t="s">
        <v>316</v>
      </c>
      <c r="BT3" s="274"/>
    </row>
    <row r="4" spans="1:83" ht="32.25" customHeight="1">
      <c r="A4" s="2"/>
      <c r="B4" s="95" t="s">
        <v>281</v>
      </c>
      <c r="C4" s="95"/>
      <c r="D4" s="95"/>
      <c r="E4" s="95" t="s">
        <v>899</v>
      </c>
      <c r="F4" s="95" t="s">
        <v>304</v>
      </c>
      <c r="G4" s="95"/>
      <c r="H4" s="95" t="s">
        <v>276</v>
      </c>
      <c r="I4" s="95" t="s">
        <v>277</v>
      </c>
      <c r="J4" s="95"/>
      <c r="K4" s="95"/>
      <c r="L4" s="95"/>
      <c r="M4" s="95"/>
      <c r="N4" s="95"/>
      <c r="O4" s="95"/>
      <c r="P4" s="95" t="s">
        <v>308</v>
      </c>
      <c r="Q4" s="95"/>
      <c r="R4" s="95"/>
      <c r="S4" s="95"/>
      <c r="T4" s="95"/>
      <c r="U4" s="95"/>
      <c r="V4" s="95"/>
      <c r="W4" s="603" t="s">
        <v>961</v>
      </c>
      <c r="X4" s="603"/>
      <c r="Y4" s="603"/>
      <c r="Z4" s="603" t="s">
        <v>862</v>
      </c>
      <c r="AA4" s="603"/>
      <c r="AB4" s="603"/>
      <c r="AC4" s="603" t="s">
        <v>861</v>
      </c>
      <c r="AD4" s="603"/>
      <c r="AE4" s="603"/>
      <c r="AF4" s="178" t="s">
        <v>859</v>
      </c>
      <c r="AG4" s="178" t="s">
        <v>860</v>
      </c>
      <c r="AH4" s="2"/>
      <c r="AI4" s="267" t="s">
        <v>962</v>
      </c>
      <c r="AJ4" s="178" t="s">
        <v>859</v>
      </c>
      <c r="AK4" s="267" t="s">
        <v>863</v>
      </c>
      <c r="AL4" s="267"/>
      <c r="AM4" s="2"/>
      <c r="AN4" s="2"/>
      <c r="AO4" s="2"/>
      <c r="AP4" s="2"/>
      <c r="AQ4" s="2"/>
      <c r="AR4" s="95" t="s">
        <v>280</v>
      </c>
      <c r="AS4" s="95"/>
      <c r="AT4" s="95"/>
      <c r="AU4" s="95"/>
      <c r="AV4" s="95"/>
      <c r="AW4" s="95"/>
      <c r="AX4" s="95" t="s">
        <v>357</v>
      </c>
      <c r="AY4" s="95"/>
      <c r="AZ4" s="95"/>
      <c r="BA4" s="95"/>
      <c r="BB4" s="95"/>
      <c r="BC4" s="95"/>
      <c r="BD4" s="95" t="s">
        <v>358</v>
      </c>
      <c r="BE4" s="95" t="s">
        <v>355</v>
      </c>
      <c r="BF4" s="95"/>
      <c r="BG4" s="95"/>
      <c r="BH4" s="95"/>
      <c r="BI4" s="95"/>
      <c r="BJ4" s="95"/>
      <c r="BK4" s="95"/>
      <c r="BL4" s="95"/>
      <c r="BM4" s="95" t="s">
        <v>356</v>
      </c>
      <c r="BN4" s="95"/>
      <c r="BO4" s="95"/>
      <c r="BP4" s="95"/>
      <c r="BQ4" s="95"/>
      <c r="BR4" s="95"/>
      <c r="BS4" s="95"/>
      <c r="BT4" s="274"/>
      <c r="BU4" s="95" t="s">
        <v>539</v>
      </c>
      <c r="BV4" s="95"/>
      <c r="BW4" s="95"/>
      <c r="BX4" s="95"/>
      <c r="BY4" s="95" t="s">
        <v>540</v>
      </c>
      <c r="BZ4" s="95"/>
      <c r="CA4" s="95"/>
      <c r="CB4" s="95"/>
      <c r="CC4" s="2"/>
      <c r="CD4" s="2"/>
      <c r="CE4" s="2"/>
    </row>
    <row r="5" spans="1:80" ht="30" customHeight="1">
      <c r="A5" s="39" t="s">
        <v>467</v>
      </c>
      <c r="B5" s="34" t="s">
        <v>82</v>
      </c>
      <c r="C5" s="66"/>
      <c r="D5" s="164" t="s">
        <v>813</v>
      </c>
      <c r="E5" s="164"/>
      <c r="F5" s="35">
        <f>IF('様式 A-1'!AW57="","",'様式 A-1'!AW57)</f>
      </c>
      <c r="G5" s="35" t="s">
        <v>986</v>
      </c>
      <c r="H5" s="36" t="str">
        <f>IF('様式 A-1'!AG6="","","予選区分")</f>
        <v>予選区分</v>
      </c>
      <c r="I5" s="37" t="s">
        <v>8</v>
      </c>
      <c r="J5" s="37" t="s">
        <v>36</v>
      </c>
      <c r="K5" s="37" t="s">
        <v>13</v>
      </c>
      <c r="L5" s="37" t="s">
        <v>9</v>
      </c>
      <c r="M5" s="37" t="s">
        <v>10</v>
      </c>
      <c r="N5" s="37" t="s">
        <v>11</v>
      </c>
      <c r="O5" s="37" t="s">
        <v>12</v>
      </c>
      <c r="P5" s="93" t="s">
        <v>309</v>
      </c>
      <c r="Q5" s="93" t="s">
        <v>310</v>
      </c>
      <c r="R5" s="93" t="s">
        <v>311</v>
      </c>
      <c r="S5" s="93" t="s">
        <v>312</v>
      </c>
      <c r="T5" s="93" t="s">
        <v>313</v>
      </c>
      <c r="U5" s="93" t="s">
        <v>314</v>
      </c>
      <c r="V5" s="93" t="s">
        <v>315</v>
      </c>
      <c r="W5" s="179" t="s">
        <v>856</v>
      </c>
      <c r="X5" s="179" t="s">
        <v>857</v>
      </c>
      <c r="Y5" s="180" t="s">
        <v>858</v>
      </c>
      <c r="Z5" s="179" t="s">
        <v>856</v>
      </c>
      <c r="AA5" s="179" t="s">
        <v>857</v>
      </c>
      <c r="AB5" s="180" t="s">
        <v>858</v>
      </c>
      <c r="AC5" s="179" t="s">
        <v>856</v>
      </c>
      <c r="AD5" s="179" t="s">
        <v>857</v>
      </c>
      <c r="AE5" s="180" t="s">
        <v>858</v>
      </c>
      <c r="AF5" s="179" t="e">
        <f>IF('様式 A-1'!#REF!="","",'様式 A-1'!#REF!&amp;"男子")</f>
        <v>#REF!</v>
      </c>
      <c r="AG5" s="179" t="e">
        <f>IF('様式 A-1'!#REF!="","",'様式 A-1'!#REF!&amp;"女子")</f>
        <v>#REF!</v>
      </c>
      <c r="AH5" s="35"/>
      <c r="AI5" s="180"/>
      <c r="AJ5" s="180"/>
      <c r="AK5" s="180"/>
      <c r="AL5" s="280" t="s">
        <v>37</v>
      </c>
      <c r="AM5" s="96" t="s">
        <v>284</v>
      </c>
      <c r="AN5" s="96" t="s">
        <v>278</v>
      </c>
      <c r="AO5" s="94" t="s">
        <v>279</v>
      </c>
      <c r="AP5" s="96" t="s">
        <v>283</v>
      </c>
      <c r="AQ5" s="96" t="s">
        <v>282</v>
      </c>
      <c r="AR5" s="35">
        <f>IF('様式 A-1'!Z20="","",'様式 A-1'!Z20)</f>
      </c>
      <c r="AS5" s="35">
        <f>IF('様式 A-1'!AB20="","",'様式 A-1'!AB20)</f>
      </c>
      <c r="AT5" s="35">
        <f>IF('様式 A-1'!AD20="","",'様式 A-1'!AD20)</f>
      </c>
      <c r="AU5" s="35">
        <f>IF('様式 A-1'!AF20="","",'様式 A-1'!AF20)</f>
      </c>
      <c r="AV5" s="35">
        <f>IF('様式 A-1'!AH20="","",'様式 A-1'!AH20)</f>
      </c>
      <c r="AW5" s="35">
        <f>IF('様式 A-1'!AJ20="","",'様式 A-1'!AJ20)</f>
      </c>
      <c r="AX5" s="182" t="s">
        <v>963</v>
      </c>
      <c r="AY5" s="38" t="s">
        <v>864</v>
      </c>
      <c r="AZ5" s="38" t="s">
        <v>865</v>
      </c>
      <c r="BA5" s="38" t="s">
        <v>866</v>
      </c>
      <c r="BB5" s="38" t="s">
        <v>867</v>
      </c>
      <c r="BC5" s="38" t="s">
        <v>868</v>
      </c>
      <c r="BD5" s="97" t="s">
        <v>352</v>
      </c>
      <c r="BE5" s="278" t="s">
        <v>947</v>
      </c>
      <c r="BF5" s="278" t="s">
        <v>948</v>
      </c>
      <c r="BG5" s="278" t="s">
        <v>949</v>
      </c>
      <c r="BH5" s="278" t="s">
        <v>950</v>
      </c>
      <c r="BI5" s="278" t="s">
        <v>951</v>
      </c>
      <c r="BJ5" s="278" t="s">
        <v>952</v>
      </c>
      <c r="BK5" s="278" t="s">
        <v>953</v>
      </c>
      <c r="BL5" s="271"/>
      <c r="BM5" s="277" t="s">
        <v>947</v>
      </c>
      <c r="BN5" s="277" t="s">
        <v>948</v>
      </c>
      <c r="BO5" s="277" t="s">
        <v>949</v>
      </c>
      <c r="BP5" s="277" t="s">
        <v>950</v>
      </c>
      <c r="BQ5" s="277" t="s">
        <v>951</v>
      </c>
      <c r="BR5" s="277" t="s">
        <v>952</v>
      </c>
      <c r="BS5" s="277" t="s">
        <v>964</v>
      </c>
      <c r="BT5" s="271"/>
      <c r="BU5" s="307" t="s">
        <v>958</v>
      </c>
      <c r="BV5" s="307" t="s">
        <v>959</v>
      </c>
      <c r="BW5" s="307" t="s">
        <v>960</v>
      </c>
      <c r="BX5" s="307" t="s">
        <v>965</v>
      </c>
      <c r="BY5" s="308" t="s">
        <v>958</v>
      </c>
      <c r="BZ5" s="308" t="s">
        <v>959</v>
      </c>
      <c r="CA5" s="308" t="s">
        <v>960</v>
      </c>
      <c r="CB5" s="308" t="s">
        <v>966</v>
      </c>
    </row>
    <row r="6" spans="1:80" s="3" customFormat="1" ht="24.75" customHeight="1">
      <c r="A6" s="135">
        <f>'様式 A-1'!AL1</f>
        <v>0</v>
      </c>
      <c r="B6" s="3">
        <f>'様式 A-1'!D7</f>
        <v>0</v>
      </c>
      <c r="C6" s="65">
        <f>'様式 A-1'!D8</f>
        <v>0</v>
      </c>
      <c r="D6" s="65" t="e">
        <f>VLOOKUP(B6,B13:C176,2,FALSE)</f>
        <v>#N/A</v>
      </c>
      <c r="E6" s="65">
        <f>'様式 A-1'!W7</f>
        <v>0</v>
      </c>
      <c r="F6" s="3">
        <f>IF('様式 A-1'!AB7="","",'様式 A-1'!AB7)</f>
      </c>
      <c r="G6" s="3" t="str">
        <f>'様式 A-1'!AM7&amp;"-"&amp;'様式 A-1'!AP7</f>
        <v>-</v>
      </c>
      <c r="H6" s="3">
        <f>'様式 A-1'!AG7</f>
        <v>0</v>
      </c>
      <c r="I6" s="3">
        <f>TRIM('様式 A-1'!C11&amp;"　"&amp;'様式 A-1'!F11)</f>
      </c>
      <c r="J6" s="3">
        <f>ASC(TRIM('様式 A-1'!K11&amp;" "&amp;'様式 A-1'!O11))</f>
      </c>
      <c r="K6" s="3">
        <f>'様式 A-1'!U11</f>
        <v>0</v>
      </c>
      <c r="L6" s="3">
        <f>'様式 A-1'!D12</f>
        <v>0</v>
      </c>
      <c r="M6" s="3">
        <f>'様式 A-1'!G12</f>
        <v>0</v>
      </c>
      <c r="N6" s="31">
        <f>'様式 A-1'!C13</f>
        <v>0</v>
      </c>
      <c r="O6" s="31">
        <f>'様式 A-1'!I13</f>
        <v>0</v>
      </c>
      <c r="P6" s="3">
        <f>IF('様式 A-1'!Y11="",I6,TRIM('様式 A-1'!Y11)&amp;"　"&amp;'様式 A-1'!AB11)</f>
      </c>
      <c r="Q6" s="3">
        <f>IF('様式 A-1'!AG11="",J6,ASC(TRIM('様式 A-1'!AG11&amp;" "&amp;'様式 A-1'!AK11)))</f>
      </c>
      <c r="R6" s="3">
        <f>IF('様式 A-1'!AQ11="",K6,'様式 A-1'!AQ11)</f>
        <v>0</v>
      </c>
      <c r="S6" s="3">
        <f>IF('様式 A-1'!Z12="",L6,'様式 A-1'!Z12)</f>
        <v>0</v>
      </c>
      <c r="T6" s="3">
        <f>IF('様式 A-1'!AC12="",M6,'様式 A-1'!AC12)</f>
        <v>0</v>
      </c>
      <c r="U6" s="3">
        <f>IF('様式 A-1'!Y13="",N6,'様式 A-1'!Y13)</f>
        <v>0</v>
      </c>
      <c r="V6" s="3">
        <f>IF('様式 A-1'!AE13="",O6,'様式 A-1'!AE13)</f>
        <v>0</v>
      </c>
      <c r="W6" s="181">
        <f>'様式 A-1'!T17</f>
        <v>0</v>
      </c>
      <c r="X6" s="181">
        <f>'様式 A-1'!V17</f>
        <v>0</v>
      </c>
      <c r="Y6" s="181">
        <f>SUM(W6:X6)</f>
        <v>0</v>
      </c>
      <c r="Z6" s="181">
        <f>'様式 A-1'!T18</f>
        <v>0</v>
      </c>
      <c r="AA6" s="181">
        <f>'様式 A-1'!V18</f>
        <v>0</v>
      </c>
      <c r="AB6" s="181">
        <f>SUM(Z6:AA6)</f>
        <v>0</v>
      </c>
      <c r="AC6" s="181">
        <f>'様式 A-1'!T19</f>
        <v>0</v>
      </c>
      <c r="AD6" s="181">
        <f>'様式 A-1'!V19</f>
        <v>0</v>
      </c>
      <c r="AE6" s="181">
        <f>SUM(AC6:AD6)</f>
        <v>0</v>
      </c>
      <c r="AF6" s="181">
        <f>'様式 A-1'!AA18</f>
        <v>0</v>
      </c>
      <c r="AG6" s="181">
        <f>'様式 A-1'!AI18</f>
        <v>0</v>
      </c>
      <c r="AH6" s="33"/>
      <c r="AI6" s="281">
        <f>'様式 A-1'!L17</f>
        <v>0</v>
      </c>
      <c r="AJ6" s="281">
        <f>'様式 A-1'!L19</f>
        <v>0</v>
      </c>
      <c r="AK6" s="281">
        <f>'様式 A-1'!L20</f>
        <v>0</v>
      </c>
      <c r="AL6" s="282">
        <f>SUM(AI6:AK6)</f>
        <v>0</v>
      </c>
      <c r="AM6" s="32"/>
      <c r="AN6" s="32"/>
      <c r="AO6" s="32"/>
      <c r="AP6" s="32"/>
      <c r="AQ6" s="32"/>
      <c r="AR6" s="3">
        <f>'様式 A-1'!Z21</f>
        <v>0</v>
      </c>
      <c r="AS6" s="3">
        <f>'様式 A-1'!AB21</f>
        <v>0</v>
      </c>
      <c r="AT6" s="3">
        <f>'様式 A-1'!AD21</f>
        <v>0</v>
      </c>
      <c r="AU6" s="3">
        <f>'様式 A-1'!AF21</f>
        <v>0</v>
      </c>
      <c r="AV6" s="3">
        <f>'様式 A-1'!AH21</f>
        <v>0</v>
      </c>
      <c r="AW6" s="3">
        <f>'様式 A-1'!AJ18</f>
        <v>0</v>
      </c>
      <c r="AX6" s="3">
        <f>'様式 A-1'!E24</f>
        <v>0</v>
      </c>
      <c r="AY6" s="3">
        <f>IF('様式 A-1'!J24="","",'様式 A-1'!J24&amp;"　"&amp;'様式 A-1'!M24)</f>
      </c>
      <c r="AZ6" s="3">
        <f>IF('様式 A-1'!Q24="","",'様式 A-1'!Q24&amp;"　"&amp;'様式 A-1'!T24)</f>
      </c>
      <c r="BA6" s="3">
        <f>IF('様式 A-1'!X24="","",'様式 A-1'!X24&amp;"　"&amp;'様式 A-1'!AA24)</f>
      </c>
      <c r="BB6" s="3">
        <f>IF('様式 A-1'!AE24="","",'様式 A-1'!AE24&amp;"　"&amp;'様式 A-1'!AH24)</f>
      </c>
      <c r="BC6" s="3">
        <f>IF('様式 A-1'!AL24="","",'様式 A-1'!AL24&amp;"　"&amp;'様式 A-1'!AO24)</f>
      </c>
      <c r="BD6" s="3">
        <f>IF('様式 A-1'!T29="","",'様式 A-1'!T29)</f>
      </c>
      <c r="BE6" s="33">
        <f>'様式 B-1'!AB131</f>
        <v>0</v>
      </c>
      <c r="BF6" s="33">
        <f>'様式 B-1'!AG131</f>
        <v>0</v>
      </c>
      <c r="BG6" s="33">
        <f>'様式 B-1'!AL131</f>
        <v>0</v>
      </c>
      <c r="BH6" s="33" t="e">
        <f>'様式 B-1'!#REF!</f>
        <v>#REF!</v>
      </c>
      <c r="BI6" s="33" t="e">
        <f>'様式 B-1'!#REF!</f>
        <v>#REF!</v>
      </c>
      <c r="BJ6" s="33" t="e">
        <f>'様式 B-1'!#REF!</f>
        <v>#REF!</v>
      </c>
      <c r="BK6" s="33" t="e">
        <f>'様式 B-1'!#REF!</f>
        <v>#REF!</v>
      </c>
      <c r="BL6" s="33"/>
      <c r="BM6" s="33">
        <f>'様式 B-2'!AB131</f>
        <v>0</v>
      </c>
      <c r="BN6" s="33">
        <f>'様式 B-2'!AN131</f>
        <v>0</v>
      </c>
      <c r="BO6" s="33">
        <f>'様式 B-2'!AO131</f>
        <v>0</v>
      </c>
      <c r="BP6" s="33">
        <f>'様式 B-2'!AP131</f>
        <v>0</v>
      </c>
      <c r="BQ6" s="33" t="e">
        <f>'様式 B-2'!#REF!</f>
        <v>#REF!</v>
      </c>
      <c r="BR6" s="33" t="e">
        <f>'様式 B-2'!#REF!</f>
        <v>#REF!</v>
      </c>
      <c r="BS6" s="33" t="e">
        <f>'様式 B-2'!#REF!</f>
        <v>#REF!</v>
      </c>
      <c r="BT6" s="275"/>
      <c r="BU6" s="279">
        <f>'様式 C-1'!H9</f>
        <v>0</v>
      </c>
      <c r="BV6" s="279">
        <f>'様式 C-1'!O9</f>
        <v>0</v>
      </c>
      <c r="BW6" s="279" t="str">
        <f>'様式 C-1'!P9</f>
        <v>.</v>
      </c>
      <c r="BX6" s="279">
        <f>'様式 C-1'!Q9</f>
        <v>0</v>
      </c>
      <c r="BY6" s="279">
        <f>'様式 C-1'!H10</f>
        <v>0</v>
      </c>
      <c r="BZ6" s="279">
        <f>'様式 C-1'!O10</f>
        <v>0</v>
      </c>
      <c r="CA6" s="279" t="str">
        <f>'様式 C-1'!P10</f>
        <v>.</v>
      </c>
      <c r="CB6" s="279">
        <f>'様式 C-1'!Q10</f>
        <v>0</v>
      </c>
    </row>
    <row r="7" ht="20.25" customHeight="1"/>
    <row r="8" ht="20.25" customHeight="1"/>
    <row r="9" ht="20.25" customHeight="1"/>
    <row r="10" ht="20.25" customHeight="1">
      <c r="A10" s="3"/>
    </row>
    <row r="11" ht="20.25" customHeight="1"/>
    <row r="12" spans="2:3" ht="16.5" customHeight="1">
      <c r="B12" s="149" t="s">
        <v>739</v>
      </c>
      <c r="C12" s="149" t="s">
        <v>851</v>
      </c>
    </row>
    <row r="13" spans="2:3" ht="16.5" customHeight="1">
      <c r="B13" s="3" t="s">
        <v>666</v>
      </c>
      <c r="C13" s="3" t="s">
        <v>740</v>
      </c>
    </row>
    <row r="14" spans="2:5" ht="16.5" customHeight="1">
      <c r="B14" s="3" t="s">
        <v>667</v>
      </c>
      <c r="C14" s="3" t="s">
        <v>741</v>
      </c>
      <c r="E14" s="3"/>
    </row>
    <row r="15" spans="2:3" ht="16.5" customHeight="1">
      <c r="B15" s="3" t="s">
        <v>870</v>
      </c>
      <c r="C15" s="3" t="s">
        <v>827</v>
      </c>
    </row>
    <row r="16" spans="2:3" ht="16.5" customHeight="1">
      <c r="B16" s="3" t="s">
        <v>668</v>
      </c>
      <c r="C16" s="3" t="s">
        <v>742</v>
      </c>
    </row>
    <row r="17" spans="2:3" ht="16.5" customHeight="1">
      <c r="B17" s="3" t="s">
        <v>871</v>
      </c>
      <c r="C17" s="3" t="s">
        <v>828</v>
      </c>
    </row>
    <row r="18" spans="2:3" ht="16.5" customHeight="1">
      <c r="B18" s="3" t="s">
        <v>872</v>
      </c>
      <c r="C18" s="3" t="s">
        <v>829</v>
      </c>
    </row>
    <row r="19" spans="2:3" ht="16.5" customHeight="1">
      <c r="B19" s="3" t="s">
        <v>923</v>
      </c>
      <c r="C19" s="3" t="s">
        <v>924</v>
      </c>
    </row>
    <row r="20" spans="2:3" ht="16.5" customHeight="1">
      <c r="B20" s="3" t="s">
        <v>669</v>
      </c>
      <c r="C20" s="3" t="s">
        <v>743</v>
      </c>
    </row>
    <row r="21" spans="2:3" ht="16.5" customHeight="1">
      <c r="B21" s="3" t="s">
        <v>670</v>
      </c>
      <c r="C21" s="3" t="s">
        <v>744</v>
      </c>
    </row>
    <row r="22" spans="2:3" ht="16.5" customHeight="1">
      <c r="B22" s="3" t="s">
        <v>671</v>
      </c>
      <c r="C22" s="3" t="s">
        <v>745</v>
      </c>
    </row>
    <row r="23" spans="2:3" ht="16.5" customHeight="1">
      <c r="B23" s="3" t="s">
        <v>921</v>
      </c>
      <c r="C23" s="3" t="s">
        <v>922</v>
      </c>
    </row>
    <row r="24" spans="2:3" ht="16.5" customHeight="1">
      <c r="B24" s="3" t="s">
        <v>672</v>
      </c>
      <c r="C24" s="3" t="s">
        <v>746</v>
      </c>
    </row>
    <row r="25" spans="2:3" ht="16.5" customHeight="1">
      <c r="B25" s="3" t="s">
        <v>673</v>
      </c>
      <c r="C25" s="3" t="s">
        <v>747</v>
      </c>
    </row>
    <row r="26" spans="2:3" ht="16.5" customHeight="1">
      <c r="B26" s="3" t="s">
        <v>674</v>
      </c>
      <c r="C26" s="3" t="s">
        <v>748</v>
      </c>
    </row>
    <row r="27" spans="2:3" ht="16.5" customHeight="1">
      <c r="B27" s="3" t="s">
        <v>873</v>
      </c>
      <c r="C27" s="3" t="s">
        <v>897</v>
      </c>
    </row>
    <row r="28" spans="2:3" ht="16.5" customHeight="1">
      <c r="B28" s="3" t="s">
        <v>675</v>
      </c>
      <c r="C28" s="3" t="s">
        <v>749</v>
      </c>
    </row>
    <row r="29" spans="2:3" ht="16.5" customHeight="1">
      <c r="B29" s="3" t="s">
        <v>676</v>
      </c>
      <c r="C29" s="3" t="s">
        <v>750</v>
      </c>
    </row>
    <row r="30" spans="2:3" ht="16.5" customHeight="1">
      <c r="B30" s="3" t="s">
        <v>677</v>
      </c>
      <c r="C30" s="3" t="s">
        <v>751</v>
      </c>
    </row>
    <row r="31" spans="2:3" ht="16.5" customHeight="1">
      <c r="B31" s="3" t="s">
        <v>678</v>
      </c>
      <c r="C31" s="3" t="s">
        <v>752</v>
      </c>
    </row>
    <row r="32" spans="2:3" ht="16.5" customHeight="1">
      <c r="B32" s="3" t="s">
        <v>679</v>
      </c>
      <c r="C32" s="3" t="s">
        <v>753</v>
      </c>
    </row>
    <row r="33" spans="2:3" ht="16.5" customHeight="1">
      <c r="B33" s="3" t="s">
        <v>874</v>
      </c>
      <c r="C33" s="3" t="s">
        <v>830</v>
      </c>
    </row>
    <row r="34" spans="2:3" ht="16.5" customHeight="1">
      <c r="B34" s="3" t="s">
        <v>680</v>
      </c>
      <c r="C34" s="3" t="s">
        <v>754</v>
      </c>
    </row>
    <row r="35" spans="2:3" ht="16.5" customHeight="1">
      <c r="B35" s="3" t="s">
        <v>681</v>
      </c>
      <c r="C35" s="3" t="s">
        <v>755</v>
      </c>
    </row>
    <row r="36" spans="2:3" ht="16.5" customHeight="1">
      <c r="B36" s="3" t="s">
        <v>682</v>
      </c>
      <c r="C36" s="3" t="s">
        <v>756</v>
      </c>
    </row>
    <row r="37" spans="2:3" ht="16.5" customHeight="1">
      <c r="B37" s="3" t="s">
        <v>683</v>
      </c>
      <c r="C37" s="3" t="s">
        <v>757</v>
      </c>
    </row>
    <row r="38" spans="2:3" ht="16.5" customHeight="1">
      <c r="B38" s="3" t="s">
        <v>684</v>
      </c>
      <c r="C38" s="3" t="s">
        <v>758</v>
      </c>
    </row>
    <row r="39" spans="2:3" ht="16.5" customHeight="1">
      <c r="B39" s="3" t="s">
        <v>685</v>
      </c>
      <c r="C39" s="3" t="s">
        <v>759</v>
      </c>
    </row>
    <row r="40" spans="2:3" ht="16.5" customHeight="1">
      <c r="B40" s="3" t="s">
        <v>686</v>
      </c>
      <c r="C40" s="3" t="s">
        <v>760</v>
      </c>
    </row>
    <row r="41" spans="2:3" ht="16.5" customHeight="1">
      <c r="B41" s="3" t="s">
        <v>875</v>
      </c>
      <c r="C41" s="3" t="s">
        <v>831</v>
      </c>
    </row>
    <row r="42" spans="2:3" ht="16.5" customHeight="1">
      <c r="B42" s="3" t="s">
        <v>687</v>
      </c>
      <c r="C42" s="3" t="s">
        <v>687</v>
      </c>
    </row>
    <row r="43" spans="2:3" ht="16.5" customHeight="1">
      <c r="B43" s="3" t="s">
        <v>688</v>
      </c>
      <c r="C43" s="3" t="s">
        <v>761</v>
      </c>
    </row>
    <row r="44" spans="2:3" ht="16.5" customHeight="1">
      <c r="B44" s="3" t="s">
        <v>876</v>
      </c>
      <c r="C44" s="3" t="s">
        <v>832</v>
      </c>
    </row>
    <row r="45" spans="2:3" ht="16.5" customHeight="1">
      <c r="B45" s="3" t="s">
        <v>689</v>
      </c>
      <c r="C45" s="3" t="s">
        <v>762</v>
      </c>
    </row>
    <row r="46" spans="2:3" ht="16.5" customHeight="1">
      <c r="B46" s="3" t="s">
        <v>690</v>
      </c>
      <c r="C46" s="3" t="s">
        <v>763</v>
      </c>
    </row>
    <row r="47" spans="2:3" ht="16.5" customHeight="1">
      <c r="B47" s="3" t="s">
        <v>691</v>
      </c>
      <c r="C47" s="3" t="s">
        <v>764</v>
      </c>
    </row>
    <row r="48" spans="2:3" ht="16.5" customHeight="1">
      <c r="B48" s="3" t="s">
        <v>877</v>
      </c>
      <c r="C48" s="3" t="s">
        <v>833</v>
      </c>
    </row>
    <row r="49" spans="2:3" ht="16.5" customHeight="1">
      <c r="B49" s="3" t="s">
        <v>692</v>
      </c>
      <c r="C49" s="3" t="s">
        <v>765</v>
      </c>
    </row>
    <row r="50" spans="2:3" ht="16.5" customHeight="1">
      <c r="B50" s="3" t="s">
        <v>693</v>
      </c>
      <c r="C50" s="3" t="s">
        <v>766</v>
      </c>
    </row>
    <row r="51" spans="2:3" ht="16.5" customHeight="1">
      <c r="B51" s="3" t="s">
        <v>878</v>
      </c>
      <c r="C51" s="3" t="s">
        <v>834</v>
      </c>
    </row>
    <row r="52" spans="2:3" ht="16.5" customHeight="1">
      <c r="B52" s="3" t="s">
        <v>694</v>
      </c>
      <c r="C52" s="3" t="s">
        <v>767</v>
      </c>
    </row>
    <row r="53" spans="2:3" ht="16.5" customHeight="1">
      <c r="B53" s="3" t="s">
        <v>879</v>
      </c>
      <c r="C53" s="3" t="s">
        <v>835</v>
      </c>
    </row>
    <row r="54" spans="2:3" ht="16.5" customHeight="1">
      <c r="B54" s="3" t="s">
        <v>695</v>
      </c>
      <c r="C54" s="3" t="s">
        <v>768</v>
      </c>
    </row>
    <row r="55" spans="2:3" ht="16.5" customHeight="1">
      <c r="B55" s="3" t="s">
        <v>880</v>
      </c>
      <c r="C55" s="3" t="s">
        <v>836</v>
      </c>
    </row>
    <row r="56" spans="2:3" ht="16.5" customHeight="1">
      <c r="B56" s="3" t="s">
        <v>696</v>
      </c>
      <c r="C56" s="3" t="s">
        <v>769</v>
      </c>
    </row>
    <row r="57" spans="2:3" ht="16.5" customHeight="1">
      <c r="B57" s="3" t="s">
        <v>697</v>
      </c>
      <c r="C57" s="3" t="s">
        <v>770</v>
      </c>
    </row>
    <row r="58" spans="2:3" ht="16.5" customHeight="1">
      <c r="B58" s="3" t="s">
        <v>881</v>
      </c>
      <c r="C58" s="3" t="s">
        <v>837</v>
      </c>
    </row>
    <row r="59" spans="2:3" ht="16.5" customHeight="1">
      <c r="B59" s="3" t="s">
        <v>698</v>
      </c>
      <c r="C59" s="3" t="s">
        <v>771</v>
      </c>
    </row>
    <row r="60" spans="2:3" ht="16.5" customHeight="1">
      <c r="B60" s="3" t="s">
        <v>699</v>
      </c>
      <c r="C60" s="3" t="s">
        <v>772</v>
      </c>
    </row>
    <row r="61" spans="2:3" ht="16.5" customHeight="1">
      <c r="B61" s="3" t="s">
        <v>882</v>
      </c>
      <c r="C61" s="3" t="s">
        <v>898</v>
      </c>
    </row>
    <row r="62" spans="2:3" ht="16.5" customHeight="1">
      <c r="B62" s="3" t="s">
        <v>883</v>
      </c>
      <c r="C62" s="3" t="s">
        <v>838</v>
      </c>
    </row>
    <row r="63" spans="2:3" ht="16.5" customHeight="1">
      <c r="B63" s="3" t="s">
        <v>700</v>
      </c>
      <c r="C63" s="3" t="s">
        <v>773</v>
      </c>
    </row>
    <row r="64" spans="2:3" ht="16.5" customHeight="1">
      <c r="B64" s="3" t="s">
        <v>701</v>
      </c>
      <c r="C64" s="3" t="s">
        <v>774</v>
      </c>
    </row>
    <row r="65" spans="2:3" ht="16.5" customHeight="1">
      <c r="B65" s="3" t="s">
        <v>884</v>
      </c>
      <c r="C65" s="3" t="s">
        <v>839</v>
      </c>
    </row>
    <row r="66" spans="2:3" ht="16.5" customHeight="1">
      <c r="B66" s="3" t="s">
        <v>702</v>
      </c>
      <c r="C66" s="3" t="s">
        <v>775</v>
      </c>
    </row>
    <row r="67" spans="2:3" ht="16.5" customHeight="1">
      <c r="B67" s="3" t="s">
        <v>703</v>
      </c>
      <c r="C67" s="3" t="s">
        <v>776</v>
      </c>
    </row>
    <row r="68" spans="2:3" ht="16.5" customHeight="1">
      <c r="B68" s="3" t="s">
        <v>704</v>
      </c>
      <c r="C68" s="3" t="s">
        <v>777</v>
      </c>
    </row>
    <row r="69" spans="2:3" ht="16.5" customHeight="1">
      <c r="B69" s="3" t="s">
        <v>705</v>
      </c>
      <c r="C69" s="3" t="s">
        <v>778</v>
      </c>
    </row>
    <row r="70" spans="2:3" ht="16.5" customHeight="1">
      <c r="B70" s="3" t="s">
        <v>885</v>
      </c>
      <c r="C70" s="3" t="s">
        <v>840</v>
      </c>
    </row>
    <row r="71" spans="2:3" ht="16.5" customHeight="1">
      <c r="B71" s="3" t="s">
        <v>706</v>
      </c>
      <c r="C71" s="3" t="s">
        <v>779</v>
      </c>
    </row>
    <row r="72" spans="2:3" ht="16.5" customHeight="1">
      <c r="B72" s="3" t="s">
        <v>707</v>
      </c>
      <c r="C72" s="3" t="s">
        <v>780</v>
      </c>
    </row>
    <row r="73" spans="2:3" ht="16.5" customHeight="1">
      <c r="B73" s="3" t="s">
        <v>708</v>
      </c>
      <c r="C73" s="3" t="s">
        <v>781</v>
      </c>
    </row>
    <row r="74" spans="2:3" ht="16.5" customHeight="1">
      <c r="B74" s="3" t="s">
        <v>709</v>
      </c>
      <c r="C74" s="3" t="s">
        <v>782</v>
      </c>
    </row>
    <row r="75" spans="2:3" ht="16.5" customHeight="1">
      <c r="B75" s="3" t="s">
        <v>710</v>
      </c>
      <c r="C75" s="3" t="s">
        <v>783</v>
      </c>
    </row>
    <row r="76" spans="2:3" ht="16.5" customHeight="1">
      <c r="B76" s="3" t="s">
        <v>711</v>
      </c>
      <c r="C76" s="3" t="s">
        <v>784</v>
      </c>
    </row>
    <row r="77" spans="2:3" ht="16.5" customHeight="1">
      <c r="B77" s="3" t="s">
        <v>712</v>
      </c>
      <c r="C77" s="3" t="s">
        <v>785</v>
      </c>
    </row>
    <row r="78" spans="2:3" ht="16.5" customHeight="1">
      <c r="B78" s="3" t="s">
        <v>713</v>
      </c>
      <c r="C78" s="3" t="s">
        <v>786</v>
      </c>
    </row>
    <row r="79" spans="2:3" ht="16.5" customHeight="1">
      <c r="B79" s="3" t="s">
        <v>714</v>
      </c>
      <c r="C79" s="3" t="s">
        <v>787</v>
      </c>
    </row>
    <row r="80" spans="2:3" ht="16.5" customHeight="1">
      <c r="B80" s="3" t="s">
        <v>715</v>
      </c>
      <c r="C80" s="3" t="s">
        <v>788</v>
      </c>
    </row>
    <row r="81" spans="2:3" ht="16.5" customHeight="1">
      <c r="B81" s="3" t="s">
        <v>716</v>
      </c>
      <c r="C81" s="3" t="s">
        <v>789</v>
      </c>
    </row>
    <row r="82" spans="2:3" ht="16.5" customHeight="1">
      <c r="B82" s="3" t="s">
        <v>886</v>
      </c>
      <c r="C82" s="3" t="s">
        <v>841</v>
      </c>
    </row>
    <row r="83" spans="2:3" ht="16.5" customHeight="1">
      <c r="B83" s="3" t="s">
        <v>887</v>
      </c>
      <c r="C83" s="3" t="s">
        <v>842</v>
      </c>
    </row>
    <row r="84" spans="2:3" ht="16.5" customHeight="1">
      <c r="B84" s="3" t="s">
        <v>888</v>
      </c>
      <c r="C84" s="3" t="s">
        <v>843</v>
      </c>
    </row>
    <row r="85" spans="2:3" ht="16.5" customHeight="1">
      <c r="B85" s="3" t="s">
        <v>717</v>
      </c>
      <c r="C85" s="3" t="s">
        <v>790</v>
      </c>
    </row>
    <row r="86" spans="2:3" ht="16.5" customHeight="1">
      <c r="B86" s="3" t="s">
        <v>718</v>
      </c>
      <c r="C86" s="3" t="s">
        <v>791</v>
      </c>
    </row>
    <row r="87" spans="2:3" ht="16.5" customHeight="1">
      <c r="B87" s="3" t="s">
        <v>889</v>
      </c>
      <c r="C87" s="3" t="s">
        <v>844</v>
      </c>
    </row>
    <row r="88" spans="2:3" ht="16.5" customHeight="1">
      <c r="B88" s="3" t="s">
        <v>719</v>
      </c>
      <c r="C88" s="3" t="s">
        <v>792</v>
      </c>
    </row>
    <row r="89" spans="2:3" ht="16.5" customHeight="1">
      <c r="B89" s="3" t="s">
        <v>720</v>
      </c>
      <c r="C89" s="3" t="s">
        <v>720</v>
      </c>
    </row>
    <row r="90" spans="2:3" ht="16.5" customHeight="1">
      <c r="B90" s="3" t="s">
        <v>721</v>
      </c>
      <c r="C90" s="3" t="s">
        <v>793</v>
      </c>
    </row>
    <row r="91" spans="2:3" ht="16.5" customHeight="1">
      <c r="B91" s="3" t="s">
        <v>890</v>
      </c>
      <c r="C91" s="3" t="s">
        <v>845</v>
      </c>
    </row>
    <row r="92" spans="2:3" ht="16.5" customHeight="1">
      <c r="B92" s="3" t="s">
        <v>722</v>
      </c>
      <c r="C92" s="3" t="s">
        <v>794</v>
      </c>
    </row>
    <row r="93" spans="2:3" ht="16.5" customHeight="1">
      <c r="B93" s="3" t="s">
        <v>891</v>
      </c>
      <c r="C93" s="3" t="s">
        <v>891</v>
      </c>
    </row>
    <row r="94" spans="2:3" ht="16.5" customHeight="1">
      <c r="B94" s="3" t="s">
        <v>723</v>
      </c>
      <c r="C94" s="3" t="s">
        <v>795</v>
      </c>
    </row>
    <row r="95" spans="2:3" ht="16.5" customHeight="1">
      <c r="B95" s="3" t="s">
        <v>892</v>
      </c>
      <c r="C95" s="3" t="s">
        <v>846</v>
      </c>
    </row>
    <row r="96" spans="2:3" ht="16.5" customHeight="1">
      <c r="B96" s="3" t="s">
        <v>724</v>
      </c>
      <c r="C96" s="3" t="s">
        <v>796</v>
      </c>
    </row>
    <row r="97" spans="2:3" ht="16.5" customHeight="1">
      <c r="B97" s="3" t="s">
        <v>893</v>
      </c>
      <c r="C97" s="3" t="s">
        <v>847</v>
      </c>
    </row>
    <row r="98" spans="2:3" ht="16.5" customHeight="1">
      <c r="B98" s="3" t="s">
        <v>725</v>
      </c>
      <c r="C98" s="3" t="s">
        <v>797</v>
      </c>
    </row>
    <row r="99" spans="2:3" ht="16.5" customHeight="1">
      <c r="B99" s="3" t="s">
        <v>726</v>
      </c>
      <c r="C99" s="3" t="s">
        <v>798</v>
      </c>
    </row>
    <row r="100" spans="2:3" ht="16.5" customHeight="1">
      <c r="B100" s="3" t="s">
        <v>926</v>
      </c>
      <c r="C100" s="3" t="s">
        <v>927</v>
      </c>
    </row>
    <row r="101" spans="2:3" ht="16.5" customHeight="1">
      <c r="B101" s="3" t="s">
        <v>727</v>
      </c>
      <c r="C101" s="3" t="s">
        <v>799</v>
      </c>
    </row>
    <row r="102" spans="2:3" ht="16.5" customHeight="1">
      <c r="B102" s="3" t="s">
        <v>728</v>
      </c>
      <c r="C102" s="3" t="s">
        <v>800</v>
      </c>
    </row>
    <row r="103" spans="2:3" ht="16.5" customHeight="1">
      <c r="B103" s="3" t="s">
        <v>729</v>
      </c>
      <c r="C103" s="3" t="s">
        <v>801</v>
      </c>
    </row>
    <row r="104" spans="2:3" ht="16.5" customHeight="1">
      <c r="B104" s="3" t="s">
        <v>730</v>
      </c>
      <c r="C104" s="3" t="s">
        <v>802</v>
      </c>
    </row>
    <row r="105" spans="2:3" ht="16.5" customHeight="1">
      <c r="B105" s="3" t="s">
        <v>731</v>
      </c>
      <c r="C105" s="3" t="s">
        <v>803</v>
      </c>
    </row>
    <row r="106" spans="2:3" ht="16.5" customHeight="1">
      <c r="B106" s="3" t="s">
        <v>732</v>
      </c>
      <c r="C106" s="3" t="s">
        <v>804</v>
      </c>
    </row>
    <row r="107" spans="2:3" ht="16.5" customHeight="1">
      <c r="B107" s="3" t="s">
        <v>733</v>
      </c>
      <c r="C107" s="3" t="s">
        <v>805</v>
      </c>
    </row>
    <row r="108" spans="2:3" ht="16.5" customHeight="1">
      <c r="B108" s="3" t="s">
        <v>894</v>
      </c>
      <c r="C108" s="3" t="s">
        <v>848</v>
      </c>
    </row>
    <row r="109" spans="2:3" ht="16.5" customHeight="1">
      <c r="B109" s="3" t="s">
        <v>734</v>
      </c>
      <c r="C109" s="3" t="s">
        <v>806</v>
      </c>
    </row>
    <row r="110" spans="2:3" ht="16.5" customHeight="1">
      <c r="B110" s="3" t="s">
        <v>925</v>
      </c>
      <c r="C110" s="3" t="s">
        <v>928</v>
      </c>
    </row>
    <row r="111" spans="2:3" ht="16.5" customHeight="1">
      <c r="B111" s="3" t="s">
        <v>735</v>
      </c>
      <c r="C111" s="3" t="s">
        <v>807</v>
      </c>
    </row>
    <row r="112" spans="2:3" ht="16.5" customHeight="1">
      <c r="B112" s="3" t="s">
        <v>736</v>
      </c>
      <c r="C112" s="3" t="s">
        <v>808</v>
      </c>
    </row>
    <row r="113" spans="2:3" ht="16.5" customHeight="1">
      <c r="B113" s="3" t="s">
        <v>895</v>
      </c>
      <c r="C113" s="3" t="s">
        <v>849</v>
      </c>
    </row>
    <row r="114" spans="2:3" ht="16.5" customHeight="1">
      <c r="B114" s="3" t="s">
        <v>896</v>
      </c>
      <c r="C114" s="3" t="s">
        <v>850</v>
      </c>
    </row>
    <row r="115" spans="2:3" ht="16.5" customHeight="1">
      <c r="B115" s="3" t="s">
        <v>737</v>
      </c>
      <c r="C115" s="3" t="s">
        <v>809</v>
      </c>
    </row>
    <row r="116" spans="2:3" ht="16.5" customHeight="1">
      <c r="B116" s="3" t="s">
        <v>738</v>
      </c>
      <c r="C116" s="3" t="s">
        <v>810</v>
      </c>
    </row>
    <row r="117" spans="2:3" ht="16.5" customHeight="1">
      <c r="B117" s="3"/>
      <c r="C117" s="3"/>
    </row>
    <row r="118" spans="2:3" ht="16.5" customHeight="1">
      <c r="B118" s="3"/>
      <c r="C118" s="3"/>
    </row>
    <row r="119" spans="2:3" ht="16.5" customHeight="1">
      <c r="B119" s="3"/>
      <c r="C119" s="3"/>
    </row>
    <row r="120" spans="2:3" ht="16.5" customHeight="1">
      <c r="B120" s="3"/>
      <c r="C120" s="3"/>
    </row>
    <row r="121" spans="2:3" ht="16.5" customHeight="1">
      <c r="B121" s="3"/>
      <c r="C121" s="3"/>
    </row>
    <row r="122" spans="2:3" ht="16.5" customHeight="1">
      <c r="B122" s="3"/>
      <c r="C122" s="3"/>
    </row>
    <row r="123" spans="2:3" ht="16.5" customHeight="1">
      <c r="B123" s="3"/>
      <c r="C123" s="3"/>
    </row>
    <row r="124" spans="2:3" ht="16.5" customHeight="1">
      <c r="B124" s="3"/>
      <c r="C124" s="3"/>
    </row>
    <row r="125" spans="2:3" ht="16.5" customHeight="1">
      <c r="B125" s="3"/>
      <c r="C125" s="3"/>
    </row>
    <row r="126" spans="2:3" ht="16.5" customHeight="1">
      <c r="B126" s="3"/>
      <c r="C126" s="3"/>
    </row>
    <row r="127" spans="2:3" ht="16.5" customHeight="1">
      <c r="B127" s="3"/>
      <c r="C127" s="3"/>
    </row>
    <row r="128" spans="2:3" ht="16.5" customHeight="1">
      <c r="B128" s="3"/>
      <c r="C128" s="3"/>
    </row>
    <row r="129" spans="2:3" ht="16.5" customHeight="1">
      <c r="B129" s="3"/>
      <c r="C129" s="3"/>
    </row>
    <row r="130" spans="2:3" ht="16.5" customHeight="1">
      <c r="B130" s="3"/>
      <c r="C130" s="3"/>
    </row>
    <row r="131" spans="2:3" ht="16.5" customHeight="1">
      <c r="B131" s="3"/>
      <c r="C131" s="3"/>
    </row>
    <row r="132" spans="2:3" ht="16.5" customHeight="1">
      <c r="B132" s="3"/>
      <c r="C132" s="3"/>
    </row>
    <row r="133" spans="2:3" ht="16.5" customHeight="1">
      <c r="B133" s="3"/>
      <c r="C133" s="3"/>
    </row>
    <row r="134" spans="2:3" ht="16.5" customHeight="1">
      <c r="B134" s="3"/>
      <c r="C134" s="3"/>
    </row>
    <row r="135" spans="2:3" ht="16.5" customHeight="1">
      <c r="B135" s="3"/>
      <c r="C135" s="3"/>
    </row>
    <row r="136" spans="2:3" ht="16.5" customHeight="1">
      <c r="B136" s="3"/>
      <c r="C136" s="3"/>
    </row>
    <row r="137" spans="2:3" ht="16.5" customHeight="1">
      <c r="B137" s="3"/>
      <c r="C137" s="3"/>
    </row>
    <row r="138" spans="2:3" ht="16.5" customHeight="1">
      <c r="B138" s="3"/>
      <c r="C138" s="3"/>
    </row>
    <row r="139" spans="2:3" ht="16.5" customHeight="1">
      <c r="B139" s="3"/>
      <c r="C139" s="3"/>
    </row>
    <row r="140" spans="2:3" ht="16.5" customHeight="1">
      <c r="B140" s="3"/>
      <c r="C140" s="3"/>
    </row>
    <row r="141" spans="2:3" ht="16.5" customHeight="1">
      <c r="B141" s="3"/>
      <c r="C141" s="3"/>
    </row>
    <row r="142" spans="2:3" ht="16.5" customHeight="1">
      <c r="B142" s="3"/>
      <c r="C142" s="3"/>
    </row>
    <row r="143" spans="2:3" ht="16.5" customHeight="1">
      <c r="B143" s="3"/>
      <c r="C143" s="3"/>
    </row>
    <row r="144" spans="2:3" ht="16.5" customHeight="1">
      <c r="B144" s="3"/>
      <c r="C144" s="3"/>
    </row>
    <row r="145" spans="2:3" ht="16.5" customHeight="1">
      <c r="B145" s="3"/>
      <c r="C145" s="3"/>
    </row>
    <row r="146" spans="2:3" ht="16.5" customHeight="1">
      <c r="B146" s="3"/>
      <c r="C146" s="3"/>
    </row>
    <row r="147" spans="2:3" ht="16.5" customHeight="1">
      <c r="B147" s="3"/>
      <c r="C147" s="3"/>
    </row>
    <row r="148" spans="2:3" ht="16.5" customHeight="1">
      <c r="B148" s="3"/>
      <c r="C148" s="3"/>
    </row>
    <row r="149" spans="2:3" ht="16.5" customHeight="1">
      <c r="B149" s="3"/>
      <c r="C149" s="3"/>
    </row>
    <row r="150" spans="2:3" ht="16.5" customHeight="1">
      <c r="B150" s="3"/>
      <c r="C150" s="3"/>
    </row>
    <row r="151" spans="2:3" ht="16.5" customHeight="1">
      <c r="B151" s="3"/>
      <c r="C151" s="3"/>
    </row>
    <row r="152" spans="2:3" ht="16.5" customHeight="1">
      <c r="B152" s="3"/>
      <c r="C152" s="3"/>
    </row>
    <row r="153" spans="2:3" ht="16.5" customHeight="1">
      <c r="B153" s="3"/>
      <c r="C153" s="3"/>
    </row>
    <row r="154" spans="2:3" ht="16.5" customHeight="1">
      <c r="B154" s="3"/>
      <c r="C154" s="3"/>
    </row>
    <row r="155" spans="2:3" ht="16.5" customHeight="1">
      <c r="B155" s="3"/>
      <c r="C155" s="3"/>
    </row>
    <row r="156" spans="2:3" ht="16.5" customHeight="1">
      <c r="B156" s="3"/>
      <c r="C156" s="3"/>
    </row>
    <row r="157" spans="2:3" ht="16.5" customHeight="1">
      <c r="B157" s="3"/>
      <c r="C157" s="3"/>
    </row>
    <row r="158" spans="2:3" ht="16.5" customHeight="1">
      <c r="B158" s="3"/>
      <c r="C158" s="3"/>
    </row>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sheetData>
  <sheetProtection/>
  <mergeCells count="3">
    <mergeCell ref="W4:Y4"/>
    <mergeCell ref="Z4:AB4"/>
    <mergeCell ref="AC4:AE4"/>
  </mergeCells>
  <dataValidations count="1">
    <dataValidation allowBlank="1" showInputMessage="1" showErrorMessage="1" imeMode="halfKatakana" sqref="BE5:BK5 BM5:BS5"/>
  </dataValidations>
  <printOptions/>
  <pageMargins left="0.7086614173228347" right="0.7086614173228347" top="0.7480314960629921" bottom="0.7480314960629921" header="0.31496062992125984" footer="0.31496062992125984"/>
  <pageSetup horizontalDpi="600" verticalDpi="600" orientation="landscape" paperSize="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Microsoft Office User</cp:lastModifiedBy>
  <cp:lastPrinted>2021-06-25T08:55:31Z</cp:lastPrinted>
  <dcterms:created xsi:type="dcterms:W3CDTF">2009-03-14T01:31:31Z</dcterms:created>
  <dcterms:modified xsi:type="dcterms:W3CDTF">2023-01-26T12:19:02Z</dcterms:modified>
  <cp:category/>
  <cp:version/>
  <cp:contentType/>
  <cp:contentStatus/>
</cp:coreProperties>
</file>